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srv-sto-fc-02\commun$\24-DPE\04- FEDER\03_PÔLES\02_TEET\Gestionnaires\"/>
    </mc:Choice>
  </mc:AlternateContent>
  <xr:revisionPtr revIDLastSave="0" documentId="13_ncr:1_{58689957-84A8-4C5F-BAF3-D3FBD2264377}" xr6:coauthVersionLast="47" xr6:coauthVersionMax="47" xr10:uidLastSave="{00000000-0000-0000-0000-000000000000}"/>
  <bookViews>
    <workbookView xWindow="-120" yWindow="-120" windowWidth="29040" windowHeight="15840" tabRatio="372" activeTab="1" xr2:uid="{00000000-000D-0000-FFFF-FFFF00000000}"/>
  </bookViews>
  <sheets>
    <sheet name="EXEMPLE" sheetId="5" r:id="rId1"/>
    <sheet name="Annexe dépenses - à remplir" sheetId="4" r:id="rId2"/>
    <sheet name="Recap FP et taux forfaitaires" sheetId="6" r:id="rId3"/>
  </sheets>
  <definedNames>
    <definedName name="_xlnm.Print_Titles" localSheetId="1">'Annexe dépenses - à remplir'!$9:$10</definedName>
    <definedName name="_xlnm.Print_Titles" localSheetId="0">EXEMPLE!$9:$10</definedName>
    <definedName name="_xlnm.Print_Area" localSheetId="1">'Annexe dépenses - à remplir'!$A$1:$P$99</definedName>
    <definedName name="_xlnm.Print_Area" localSheetId="0">EXEMPLE!$A$1:$P$40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6" i="4" l="1"/>
  <c r="N86" i="4"/>
  <c r="M86" i="4"/>
  <c r="L86" i="4"/>
  <c r="O85" i="4"/>
  <c r="M83" i="4"/>
  <c r="N83" i="4"/>
  <c r="O83" i="4"/>
  <c r="L83" i="4"/>
  <c r="M78" i="4"/>
  <c r="N78" i="4"/>
  <c r="O78" i="4"/>
  <c r="L78" i="4"/>
  <c r="M73" i="4"/>
  <c r="N73" i="4"/>
  <c r="O73" i="4"/>
  <c r="L73" i="4"/>
  <c r="O68" i="4"/>
  <c r="N68" i="4"/>
  <c r="M68" i="4"/>
  <c r="L68" i="4"/>
  <c r="J86" i="4"/>
  <c r="H86" i="4"/>
  <c r="G86" i="4"/>
  <c r="F86" i="4"/>
  <c r="J83" i="4"/>
  <c r="J78" i="4"/>
  <c r="J73" i="4"/>
  <c r="J68" i="4"/>
  <c r="H83" i="4"/>
  <c r="G83" i="4"/>
  <c r="F83" i="4"/>
  <c r="J82" i="4"/>
  <c r="J81" i="4"/>
  <c r="J80" i="4"/>
  <c r="J79" i="4"/>
  <c r="J77" i="4"/>
  <c r="J76" i="4"/>
  <c r="J75" i="4"/>
  <c r="J74" i="4"/>
  <c r="J72" i="4"/>
  <c r="J71" i="4"/>
  <c r="J70" i="4"/>
  <c r="J69" i="4"/>
  <c r="J67" i="4"/>
  <c r="J66" i="4"/>
  <c r="J65" i="4"/>
  <c r="J64" i="4"/>
  <c r="J63" i="4"/>
  <c r="J61" i="4"/>
  <c r="J60" i="4"/>
  <c r="J59" i="4"/>
  <c r="J58" i="4"/>
  <c r="J57" i="4"/>
  <c r="J56" i="4"/>
  <c r="J54" i="4"/>
  <c r="J53" i="4"/>
  <c r="J52" i="4"/>
  <c r="J51" i="4"/>
  <c r="J50" i="4"/>
  <c r="J49" i="4"/>
  <c r="J47" i="4"/>
  <c r="J46" i="4"/>
  <c r="J45" i="4"/>
  <c r="J44" i="4"/>
  <c r="J43" i="4"/>
  <c r="J42" i="4"/>
  <c r="J40" i="4"/>
  <c r="J39" i="4"/>
  <c r="J38" i="4"/>
  <c r="J37" i="4"/>
  <c r="J36" i="4"/>
  <c r="J35" i="4"/>
  <c r="J33" i="4"/>
  <c r="J32" i="4"/>
  <c r="J31" i="4"/>
  <c r="J30" i="4"/>
  <c r="J29" i="4"/>
  <c r="J28" i="4"/>
  <c r="J27" i="4"/>
  <c r="J24" i="4"/>
  <c r="J23" i="4"/>
  <c r="J22" i="4"/>
  <c r="J21" i="4"/>
  <c r="J19" i="4"/>
  <c r="J18" i="4"/>
  <c r="J17" i="4"/>
  <c r="J16" i="4"/>
  <c r="J12" i="4"/>
  <c r="J13" i="4"/>
  <c r="J14" i="4"/>
  <c r="J11" i="4"/>
  <c r="N15" i="4"/>
  <c r="N20" i="4"/>
  <c r="N25" i="4"/>
  <c r="N34" i="4"/>
  <c r="N41" i="4"/>
  <c r="N48" i="4"/>
  <c r="N55" i="4"/>
  <c r="N62" i="4"/>
  <c r="G41" i="4"/>
  <c r="H41" i="4"/>
  <c r="G48" i="4"/>
  <c r="H48" i="4"/>
  <c r="G55" i="4"/>
  <c r="H55" i="4"/>
  <c r="G62" i="4"/>
  <c r="H62" i="4"/>
  <c r="G68" i="4"/>
  <c r="H68" i="4"/>
  <c r="G73" i="4"/>
  <c r="H73" i="4"/>
  <c r="G78" i="4"/>
  <c r="H78" i="4"/>
  <c r="G34" i="4"/>
  <c r="H34" i="4"/>
  <c r="G25" i="4"/>
  <c r="H25" i="4"/>
  <c r="G20" i="4"/>
  <c r="H20" i="4"/>
  <c r="G15" i="4"/>
  <c r="H15" i="4"/>
  <c r="O27" i="5"/>
  <c r="N27" i="5"/>
  <c r="M27" i="5"/>
  <c r="L27" i="5"/>
  <c r="G27" i="5"/>
  <c r="H27" i="5"/>
  <c r="F27" i="5"/>
  <c r="F22" i="5"/>
  <c r="M16" i="5"/>
  <c r="N16" i="5"/>
  <c r="O16" i="5"/>
  <c r="M21" i="5"/>
  <c r="N21" i="5"/>
  <c r="O21" i="5"/>
  <c r="O22" i="5"/>
  <c r="M26" i="5"/>
  <c r="N26" i="5"/>
  <c r="O26" i="5"/>
  <c r="O24" i="5"/>
  <c r="O25" i="5"/>
  <c r="O23" i="5"/>
  <c r="L24" i="5"/>
  <c r="L25" i="5"/>
  <c r="L23" i="5"/>
  <c r="N12" i="5"/>
  <c r="N18" i="5"/>
  <c r="O18" i="5" s="1"/>
  <c r="N19" i="5"/>
  <c r="O19" i="5" s="1"/>
  <c r="N17" i="5"/>
  <c r="O17" i="5" s="1"/>
  <c r="O11" i="5"/>
  <c r="O14" i="5"/>
  <c r="M13" i="5"/>
  <c r="O13" i="5" s="1"/>
  <c r="M14" i="5"/>
  <c r="M15" i="5"/>
  <c r="O15" i="5" s="1"/>
  <c r="M12" i="5"/>
  <c r="H21" i="5"/>
  <c r="G21" i="5"/>
  <c r="G13" i="5"/>
  <c r="G14" i="5"/>
  <c r="G15" i="5"/>
  <c r="G12" i="5"/>
  <c r="J20" i="5"/>
  <c r="J19" i="5"/>
  <c r="J18" i="5"/>
  <c r="J17" i="5"/>
  <c r="O25" i="4"/>
  <c r="M25" i="4"/>
  <c r="L25" i="4"/>
  <c r="O20" i="4"/>
  <c r="M20" i="4"/>
  <c r="L20" i="4"/>
  <c r="O15" i="4"/>
  <c r="M15" i="4"/>
  <c r="L15" i="4"/>
  <c r="F25" i="4"/>
  <c r="F20" i="4"/>
  <c r="F15" i="4"/>
  <c r="O34" i="4"/>
  <c r="M34" i="4"/>
  <c r="L34" i="4"/>
  <c r="O41" i="4"/>
  <c r="M41" i="4"/>
  <c r="L41" i="4"/>
  <c r="F41" i="4"/>
  <c r="F48" i="4"/>
  <c r="F55" i="4"/>
  <c r="F62" i="4"/>
  <c r="F68" i="4"/>
  <c r="F73" i="4"/>
  <c r="F78" i="4"/>
  <c r="J25" i="5"/>
  <c r="J24" i="5"/>
  <c r="J23" i="5"/>
  <c r="F21" i="5"/>
  <c r="L16" i="5"/>
  <c r="F16" i="5"/>
  <c r="F34" i="4"/>
  <c r="G26" i="4" l="1"/>
  <c r="H26" i="4"/>
  <c r="O26" i="4"/>
  <c r="L26" i="4"/>
  <c r="J20" i="4"/>
  <c r="J25" i="4"/>
  <c r="J34" i="4"/>
  <c r="N26" i="4"/>
  <c r="J41" i="4"/>
  <c r="J15" i="4"/>
  <c r="M26" i="4"/>
  <c r="F26" i="4"/>
  <c r="N22" i="5"/>
  <c r="M22" i="5"/>
  <c r="O12" i="5"/>
  <c r="G16" i="5"/>
  <c r="J14" i="5"/>
  <c r="J13" i="5"/>
  <c r="H16" i="5"/>
  <c r="J15" i="5"/>
  <c r="J12" i="5"/>
  <c r="J21" i="5"/>
  <c r="J11" i="5"/>
  <c r="J26" i="4" l="1"/>
  <c r="J16" i="5"/>
  <c r="J22" i="5" s="1"/>
  <c r="Y42" i="6" l="1"/>
  <c r="Z42" i="6" s="1"/>
  <c r="V42" i="6"/>
  <c r="W42" i="6" s="1"/>
  <c r="S42" i="6"/>
  <c r="T42" i="6" s="1"/>
  <c r="P42" i="6"/>
  <c r="Q42" i="6" s="1"/>
  <c r="M42" i="6"/>
  <c r="N42" i="6" s="1"/>
  <c r="J42" i="6"/>
  <c r="K42" i="6" s="1"/>
  <c r="G42" i="6"/>
  <c r="H42" i="6" s="1"/>
  <c r="Y41" i="6"/>
  <c r="Z41" i="6" s="1"/>
  <c r="V41" i="6"/>
  <c r="W41" i="6" s="1"/>
  <c r="S41" i="6"/>
  <c r="T41" i="6" s="1"/>
  <c r="P41" i="6"/>
  <c r="Q41" i="6" s="1"/>
  <c r="M41" i="6"/>
  <c r="N41" i="6" s="1"/>
  <c r="J41" i="6"/>
  <c r="K41" i="6" s="1"/>
  <c r="G41" i="6"/>
  <c r="H41" i="6" s="1"/>
  <c r="Y40" i="6"/>
  <c r="Z40" i="6" s="1"/>
  <c r="V40" i="6"/>
  <c r="W40" i="6" s="1"/>
  <c r="S40" i="6"/>
  <c r="T40" i="6" s="1"/>
  <c r="P40" i="6"/>
  <c r="Q40" i="6" s="1"/>
  <c r="M40" i="6"/>
  <c r="N40" i="6" s="1"/>
  <c r="J40" i="6"/>
  <c r="K40" i="6" s="1"/>
  <c r="G40" i="6"/>
  <c r="H40" i="6" s="1"/>
  <c r="Y39" i="6"/>
  <c r="Z39" i="6" s="1"/>
  <c r="V39" i="6"/>
  <c r="W39" i="6" s="1"/>
  <c r="S39" i="6"/>
  <c r="T39" i="6" s="1"/>
  <c r="P39" i="6"/>
  <c r="Q39" i="6" s="1"/>
  <c r="M39" i="6"/>
  <c r="N39" i="6" s="1"/>
  <c r="J39" i="6"/>
  <c r="K39" i="6" s="1"/>
  <c r="G39" i="6"/>
  <c r="H39" i="6" s="1"/>
  <c r="Y38" i="6"/>
  <c r="Z38" i="6" s="1"/>
  <c r="V38" i="6"/>
  <c r="W38" i="6" s="1"/>
  <c r="S38" i="6"/>
  <c r="T38" i="6" s="1"/>
  <c r="P38" i="6"/>
  <c r="Q38" i="6" s="1"/>
  <c r="M38" i="6"/>
  <c r="N38" i="6" s="1"/>
  <c r="J38" i="6"/>
  <c r="K38" i="6" s="1"/>
  <c r="G38" i="6"/>
  <c r="H38" i="6" s="1"/>
  <c r="Y37" i="6"/>
  <c r="Z37" i="6" s="1"/>
  <c r="V37" i="6"/>
  <c r="W37" i="6" s="1"/>
  <c r="S37" i="6"/>
  <c r="T37" i="6" s="1"/>
  <c r="P37" i="6"/>
  <c r="Q37" i="6" s="1"/>
  <c r="M37" i="6"/>
  <c r="N37" i="6" s="1"/>
  <c r="J37" i="6"/>
  <c r="K37" i="6" s="1"/>
  <c r="G37" i="6"/>
  <c r="H37" i="6" s="1"/>
  <c r="Y36" i="6"/>
  <c r="Z36" i="6" s="1"/>
  <c r="V36" i="6"/>
  <c r="W36" i="6" s="1"/>
  <c r="S36" i="6"/>
  <c r="T36" i="6" s="1"/>
  <c r="P36" i="6"/>
  <c r="Q36" i="6" s="1"/>
  <c r="M36" i="6"/>
  <c r="N36" i="6" s="1"/>
  <c r="J36" i="6"/>
  <c r="K36" i="6" s="1"/>
  <c r="G36" i="6"/>
  <c r="H36" i="6" s="1"/>
  <c r="Y35" i="6"/>
  <c r="Z35" i="6" s="1"/>
  <c r="V35" i="6"/>
  <c r="W35" i="6" s="1"/>
  <c r="S35" i="6"/>
  <c r="T35" i="6" s="1"/>
  <c r="P35" i="6"/>
  <c r="Q35" i="6" s="1"/>
  <c r="M35" i="6"/>
  <c r="N35" i="6" s="1"/>
  <c r="J35" i="6"/>
  <c r="K35" i="6" s="1"/>
  <c r="G35" i="6"/>
  <c r="H35" i="6" s="1"/>
  <c r="Y34" i="6"/>
  <c r="Z34" i="6" s="1"/>
  <c r="V34" i="6"/>
  <c r="W34" i="6" s="1"/>
  <c r="S34" i="6"/>
  <c r="T34" i="6" s="1"/>
  <c r="P34" i="6"/>
  <c r="Q34" i="6" s="1"/>
  <c r="M34" i="6"/>
  <c r="N34" i="6" s="1"/>
  <c r="J34" i="6"/>
  <c r="K34" i="6" s="1"/>
  <c r="G34" i="6"/>
  <c r="H34" i="6" s="1"/>
  <c r="Y33" i="6"/>
  <c r="Z33" i="6" s="1"/>
  <c r="V33" i="6"/>
  <c r="W33" i="6" s="1"/>
  <c r="S33" i="6"/>
  <c r="T33" i="6" s="1"/>
  <c r="P33" i="6"/>
  <c r="Q33" i="6" s="1"/>
  <c r="M33" i="6"/>
  <c r="N33" i="6" s="1"/>
  <c r="J33" i="6"/>
  <c r="K33" i="6" s="1"/>
  <c r="G33" i="6"/>
  <c r="H33" i="6" s="1"/>
  <c r="Y32" i="6"/>
  <c r="Z32" i="6" s="1"/>
  <c r="V32" i="6"/>
  <c r="W32" i="6" s="1"/>
  <c r="S32" i="6"/>
  <c r="T32" i="6" s="1"/>
  <c r="P32" i="6"/>
  <c r="Q32" i="6" s="1"/>
  <c r="M32" i="6"/>
  <c r="N32" i="6" s="1"/>
  <c r="J32" i="6"/>
  <c r="K32" i="6" s="1"/>
  <c r="G32" i="6"/>
  <c r="H32" i="6" s="1"/>
  <c r="Y31" i="6"/>
  <c r="Z31" i="6" s="1"/>
  <c r="V31" i="6"/>
  <c r="W31" i="6" s="1"/>
  <c r="S31" i="6"/>
  <c r="T31" i="6" s="1"/>
  <c r="P31" i="6"/>
  <c r="Q31" i="6" s="1"/>
  <c r="M31" i="6"/>
  <c r="N31" i="6" s="1"/>
  <c r="J31" i="6"/>
  <c r="K31" i="6" s="1"/>
  <c r="G31" i="6"/>
  <c r="H31" i="6" s="1"/>
  <c r="Y30" i="6"/>
  <c r="Z30" i="6" s="1"/>
  <c r="V30" i="6"/>
  <c r="W30" i="6" s="1"/>
  <c r="S30" i="6"/>
  <c r="T30" i="6" s="1"/>
  <c r="P30" i="6"/>
  <c r="Q30" i="6" s="1"/>
  <c r="M30" i="6"/>
  <c r="N30" i="6" s="1"/>
  <c r="J30" i="6"/>
  <c r="K30" i="6" s="1"/>
  <c r="G30" i="6"/>
  <c r="H30" i="6" s="1"/>
  <c r="I28" i="6"/>
  <c r="L28" i="6" s="1"/>
  <c r="O28" i="6" s="1"/>
  <c r="R28" i="6" s="1"/>
  <c r="U28" i="6" s="1"/>
  <c r="X28" i="6" s="1"/>
  <c r="Y26" i="6"/>
  <c r="Z26" i="6" s="1"/>
  <c r="V26" i="6"/>
  <c r="W26" i="6" s="1"/>
  <c r="S26" i="6"/>
  <c r="T26" i="6" s="1"/>
  <c r="P26" i="6"/>
  <c r="Q26" i="6" s="1"/>
  <c r="M26" i="6"/>
  <c r="N26" i="6" s="1"/>
  <c r="J26" i="6"/>
  <c r="K26" i="6" s="1"/>
  <c r="G26" i="6"/>
  <c r="F26" i="6"/>
  <c r="Y25" i="6"/>
  <c r="Z25" i="6" s="1"/>
  <c r="V25" i="6"/>
  <c r="W25" i="6" s="1"/>
  <c r="S25" i="6"/>
  <c r="T25" i="6" s="1"/>
  <c r="P25" i="6"/>
  <c r="Q25" i="6" s="1"/>
  <c r="M25" i="6"/>
  <c r="N25" i="6" s="1"/>
  <c r="J25" i="6"/>
  <c r="K25" i="6" s="1"/>
  <c r="G25" i="6"/>
  <c r="F25" i="6"/>
  <c r="Y24" i="6"/>
  <c r="Z24" i="6" s="1"/>
  <c r="V24" i="6"/>
  <c r="W24" i="6" s="1"/>
  <c r="S24" i="6"/>
  <c r="T24" i="6" s="1"/>
  <c r="P24" i="6"/>
  <c r="Q24" i="6" s="1"/>
  <c r="M24" i="6"/>
  <c r="N24" i="6" s="1"/>
  <c r="J24" i="6"/>
  <c r="K24" i="6" s="1"/>
  <c r="G24" i="6"/>
  <c r="F24" i="6"/>
  <c r="Y23" i="6"/>
  <c r="Z23" i="6" s="1"/>
  <c r="V23" i="6"/>
  <c r="W23" i="6" s="1"/>
  <c r="S23" i="6"/>
  <c r="T23" i="6" s="1"/>
  <c r="P23" i="6"/>
  <c r="Q23" i="6" s="1"/>
  <c r="M23" i="6"/>
  <c r="N23" i="6" s="1"/>
  <c r="J23" i="6"/>
  <c r="K23" i="6" s="1"/>
  <c r="G23" i="6"/>
  <c r="F23" i="6"/>
  <c r="Y22" i="6"/>
  <c r="Z22" i="6" s="1"/>
  <c r="V22" i="6"/>
  <c r="W22" i="6" s="1"/>
  <c r="S22" i="6"/>
  <c r="T22" i="6" s="1"/>
  <c r="P22" i="6"/>
  <c r="Q22" i="6" s="1"/>
  <c r="M22" i="6"/>
  <c r="N22" i="6" s="1"/>
  <c r="J22" i="6"/>
  <c r="K22" i="6" s="1"/>
  <c r="G22" i="6"/>
  <c r="F22" i="6"/>
  <c r="Y21" i="6"/>
  <c r="Z21" i="6" s="1"/>
  <c r="V21" i="6"/>
  <c r="W21" i="6" s="1"/>
  <c r="S21" i="6"/>
  <c r="T21" i="6" s="1"/>
  <c r="P21" i="6"/>
  <c r="Q21" i="6" s="1"/>
  <c r="M21" i="6"/>
  <c r="N21" i="6" s="1"/>
  <c r="J21" i="6"/>
  <c r="K21" i="6" s="1"/>
  <c r="G21" i="6"/>
  <c r="F21" i="6"/>
  <c r="Y20" i="6"/>
  <c r="Z20" i="6" s="1"/>
  <c r="V20" i="6"/>
  <c r="W20" i="6" s="1"/>
  <c r="S20" i="6"/>
  <c r="T20" i="6" s="1"/>
  <c r="P20" i="6"/>
  <c r="Q20" i="6" s="1"/>
  <c r="M20" i="6"/>
  <c r="N20" i="6" s="1"/>
  <c r="J20" i="6"/>
  <c r="K20" i="6" s="1"/>
  <c r="G20" i="6"/>
  <c r="F20" i="6"/>
  <c r="Y19" i="6"/>
  <c r="Z19" i="6" s="1"/>
  <c r="V19" i="6"/>
  <c r="W19" i="6" s="1"/>
  <c r="S19" i="6"/>
  <c r="T19" i="6" s="1"/>
  <c r="P19" i="6"/>
  <c r="Q19" i="6" s="1"/>
  <c r="M19" i="6"/>
  <c r="N19" i="6" s="1"/>
  <c r="J19" i="6"/>
  <c r="K19" i="6" s="1"/>
  <c r="G19" i="6"/>
  <c r="F19" i="6"/>
  <c r="Y18" i="6"/>
  <c r="Z18" i="6" s="1"/>
  <c r="V18" i="6"/>
  <c r="W18" i="6" s="1"/>
  <c r="S18" i="6"/>
  <c r="T18" i="6" s="1"/>
  <c r="P18" i="6"/>
  <c r="Q18" i="6" s="1"/>
  <c r="M18" i="6"/>
  <c r="N18" i="6" s="1"/>
  <c r="J18" i="6"/>
  <c r="K18" i="6" s="1"/>
  <c r="G18" i="6"/>
  <c r="F18" i="6"/>
  <c r="Y17" i="6"/>
  <c r="Z17" i="6" s="1"/>
  <c r="V17" i="6"/>
  <c r="W17" i="6" s="1"/>
  <c r="S17" i="6"/>
  <c r="T17" i="6" s="1"/>
  <c r="P17" i="6"/>
  <c r="Q17" i="6" s="1"/>
  <c r="M17" i="6"/>
  <c r="N17" i="6" s="1"/>
  <c r="J17" i="6"/>
  <c r="K17" i="6" s="1"/>
  <c r="G17" i="6"/>
  <c r="F17" i="6"/>
  <c r="Y16" i="6"/>
  <c r="Z16" i="6" s="1"/>
  <c r="V16" i="6"/>
  <c r="W16" i="6" s="1"/>
  <c r="S16" i="6"/>
  <c r="T16" i="6" s="1"/>
  <c r="P16" i="6"/>
  <c r="Q16" i="6" s="1"/>
  <c r="M16" i="6"/>
  <c r="N16" i="6" s="1"/>
  <c r="J16" i="6"/>
  <c r="K16" i="6" s="1"/>
  <c r="G16" i="6"/>
  <c r="F16" i="6"/>
  <c r="Y15" i="6"/>
  <c r="Z15" i="6" s="1"/>
  <c r="V15" i="6"/>
  <c r="W15" i="6" s="1"/>
  <c r="S15" i="6"/>
  <c r="T15" i="6" s="1"/>
  <c r="P15" i="6"/>
  <c r="Q15" i="6" s="1"/>
  <c r="M15" i="6"/>
  <c r="N15" i="6" s="1"/>
  <c r="J15" i="6"/>
  <c r="K15" i="6" s="1"/>
  <c r="G15" i="6"/>
  <c r="F15" i="6"/>
  <c r="Y14" i="6"/>
  <c r="Z14" i="6" s="1"/>
  <c r="V14" i="6"/>
  <c r="W14" i="6" s="1"/>
  <c r="S14" i="6"/>
  <c r="T14" i="6" s="1"/>
  <c r="P14" i="6"/>
  <c r="Q14" i="6" s="1"/>
  <c r="M14" i="6"/>
  <c r="N14" i="6" s="1"/>
  <c r="J14" i="6"/>
  <c r="K14" i="6" s="1"/>
  <c r="G14" i="6"/>
  <c r="F14" i="6"/>
  <c r="Y13" i="6"/>
  <c r="Z13" i="6" s="1"/>
  <c r="V13" i="6"/>
  <c r="W13" i="6" s="1"/>
  <c r="S13" i="6"/>
  <c r="T13" i="6" s="1"/>
  <c r="P13" i="6"/>
  <c r="Q13" i="6" s="1"/>
  <c r="M13" i="6"/>
  <c r="N13" i="6" s="1"/>
  <c r="J13" i="6"/>
  <c r="K13" i="6" s="1"/>
  <c r="G13" i="6"/>
  <c r="F13" i="6"/>
  <c r="Y12" i="6"/>
  <c r="Z12" i="6" s="1"/>
  <c r="V12" i="6"/>
  <c r="W12" i="6" s="1"/>
  <c r="S12" i="6"/>
  <c r="T12" i="6" s="1"/>
  <c r="P12" i="6"/>
  <c r="Q12" i="6" s="1"/>
  <c r="M12" i="6"/>
  <c r="N12" i="6" s="1"/>
  <c r="J12" i="6"/>
  <c r="K12" i="6" s="1"/>
  <c r="G12" i="6"/>
  <c r="F12" i="6"/>
  <c r="I10" i="6"/>
  <c r="L10" i="6" s="1"/>
  <c r="O10" i="6" s="1"/>
  <c r="R10" i="6" s="1"/>
  <c r="U10" i="6" s="1"/>
  <c r="X10" i="6" s="1"/>
  <c r="H12" i="6" l="1"/>
  <c r="AA12" i="6" s="1"/>
  <c r="H14" i="6"/>
  <c r="AA14" i="6" s="1"/>
  <c r="H16" i="6"/>
  <c r="AA16" i="6" s="1"/>
  <c r="H13" i="6"/>
  <c r="H23" i="6"/>
  <c r="AA23" i="6" s="1"/>
  <c r="H18" i="6"/>
  <c r="AA18" i="6" s="1"/>
  <c r="H19" i="6"/>
  <c r="AA19" i="6" s="1"/>
  <c r="AA31" i="6"/>
  <c r="AA32" i="6"/>
  <c r="AA33" i="6"/>
  <c r="AA42" i="6"/>
  <c r="H15" i="6"/>
  <c r="AA15" i="6" s="1"/>
  <c r="H21" i="6"/>
  <c r="AA21" i="6" s="1"/>
  <c r="H25" i="6"/>
  <c r="AA25" i="6" s="1"/>
  <c r="H22" i="6"/>
  <c r="AA22" i="6" s="1"/>
  <c r="H26" i="6"/>
  <c r="AA26" i="6" s="1"/>
  <c r="H17" i="6"/>
  <c r="AA17" i="6" s="1"/>
  <c r="H20" i="6"/>
  <c r="AA20" i="6" s="1"/>
  <c r="H24" i="6"/>
  <c r="AA24" i="6" s="1"/>
  <c r="AA37" i="6"/>
  <c r="AA38" i="6"/>
  <c r="AA35" i="6"/>
  <c r="AA13" i="6"/>
  <c r="AA34" i="6"/>
  <c r="AA36" i="6"/>
  <c r="AA30" i="6"/>
  <c r="AA39" i="6"/>
  <c r="AA40" i="6"/>
  <c r="AA41" i="6"/>
  <c r="AA44" i="6" l="1"/>
  <c r="AA47" i="6" s="1"/>
  <c r="AA46" i="6" l="1"/>
  <c r="M62" i="4" l="1"/>
  <c r="M55" i="4"/>
  <c r="M48" i="4"/>
  <c r="F26" i="5" l="1"/>
  <c r="J26" i="5"/>
  <c r="J27" i="5" s="1"/>
  <c r="L26" i="5"/>
  <c r="O62" i="4" l="1"/>
  <c r="L62" i="4"/>
  <c r="J62" i="4"/>
  <c r="O55" i="4"/>
  <c r="L55" i="4"/>
  <c r="J55" i="4"/>
  <c r="O48" i="4"/>
  <c r="L48" i="4"/>
  <c r="J48" i="4"/>
  <c r="L21" i="5" l="1"/>
  <c r="L2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MOREIRA Natacha</author>
  </authors>
  <commentList>
    <comment ref="J11" authorId="0" shapeId="0" xr:uid="{6558ACFD-5B72-489A-8930-5E5DB9F57ABD}">
      <text>
        <r>
          <rPr>
            <sz val="18"/>
            <color indexed="81"/>
            <rFont val="Tahoma"/>
            <family val="2"/>
          </rPr>
          <t>Modifié.
Il était écrit à l'origine: 
"Taux actualisé"</t>
        </r>
      </text>
    </comment>
  </commentList>
</comments>
</file>

<file path=xl/sharedStrings.xml><?xml version="1.0" encoding="utf-8"?>
<sst xmlns="http://schemas.openxmlformats.org/spreadsheetml/2006/main" count="224" uniqueCount="117">
  <si>
    <t xml:space="preserve"> </t>
  </si>
  <si>
    <t xml:space="preserve">Fait à : </t>
  </si>
  <si>
    <t xml:space="preserve">Certifié exact, le </t>
  </si>
  <si>
    <t>(Nom, qualité, cachet)</t>
  </si>
  <si>
    <t>Intitulé de l'opération</t>
  </si>
  <si>
    <t>Bénéficiaire</t>
  </si>
  <si>
    <t>A compléter par le bénéficaire lors de la demande de paiement</t>
  </si>
  <si>
    <t>Période d'éligibilité des dépenses</t>
  </si>
  <si>
    <t>Observations et justifications de la compabilisation de la dépense (si pertinent : clé de répartition appliquée…)</t>
  </si>
  <si>
    <t xml:space="preserve">Référence de la facture ou pièce équivalente
</t>
  </si>
  <si>
    <t>Sous catégorie</t>
  </si>
  <si>
    <t>PARTIE ELIGIBLE</t>
  </si>
  <si>
    <t>TOTAL DEPENSES</t>
  </si>
  <si>
    <r>
      <rPr>
        <b/>
        <sz val="14"/>
        <rFont val="Arial"/>
        <family val="2"/>
      </rPr>
      <t>FACTURES</t>
    </r>
    <r>
      <rPr>
        <b/>
        <sz val="10"/>
        <rFont val="Arial"/>
        <family val="2"/>
      </rPr>
      <t xml:space="preserve"> ou PIECES EQUIVALENTES</t>
    </r>
  </si>
  <si>
    <t>Entreprise X
(sous-traitant Entreprise Y)</t>
  </si>
  <si>
    <t>Sous-lot 3.2.2.</t>
  </si>
  <si>
    <t>Entreprise Y</t>
  </si>
  <si>
    <r>
      <t xml:space="preserve">(*) garder en cellule la formule de calcul </t>
    </r>
    <r>
      <rPr>
        <sz val="12"/>
        <color rgb="FFFF0000"/>
        <rFont val="Calibri"/>
        <family val="2"/>
        <scheme val="minor"/>
      </rPr>
      <t>permettant d'obtenir, pour chaque facture, le montant éligible.</t>
    </r>
  </si>
  <si>
    <t>Ces montants doivent figurer dans les factures et doivent pouvoir se retrouver facilement. Merci d'utiliser la colonne "Observations" si besoin.</t>
  </si>
  <si>
    <r>
      <rPr>
        <b/>
        <sz val="12"/>
        <rFont val="Calibri"/>
        <family val="2"/>
        <scheme val="minor"/>
      </rPr>
      <t xml:space="preserve">Emetteur
</t>
    </r>
    <r>
      <rPr>
        <sz val="12"/>
        <rFont val="Calibri"/>
        <family val="2"/>
        <scheme val="minor"/>
      </rPr>
      <t>(Ecrire le nom du prestataire initial et le cas échéant du sous traitant)</t>
    </r>
  </si>
  <si>
    <r>
      <t xml:space="preserve">Date d'émission de la dépense
 </t>
    </r>
    <r>
      <rPr>
        <sz val="12"/>
        <rFont val="Calibri"/>
        <family val="2"/>
        <scheme val="minor"/>
      </rPr>
      <t>(date de la facture)</t>
    </r>
  </si>
  <si>
    <r>
      <rPr>
        <b/>
        <sz val="12"/>
        <rFont val="Calibri"/>
        <family val="2"/>
        <scheme val="minor"/>
      </rPr>
      <t xml:space="preserve">Date d'acquittement de la dépense
</t>
    </r>
    <r>
      <rPr>
        <sz val="12"/>
        <rFont val="Calibri"/>
        <family val="2"/>
        <scheme val="minor"/>
      </rPr>
      <t>(date à laquelle la dépense a été décaissée)</t>
    </r>
  </si>
  <si>
    <r>
      <rPr>
        <b/>
        <sz val="12"/>
        <rFont val="Calibri"/>
        <family val="2"/>
        <scheme val="minor"/>
      </rPr>
      <t>Montant éligible de la dépense en HT (*)</t>
    </r>
    <r>
      <rPr>
        <sz val="12"/>
        <rFont val="Calibri"/>
        <family val="2"/>
        <scheme val="minor"/>
      </rPr>
      <t xml:space="preserve">
(partie éligible de la facture en référence à la partie 1 du tableau détaillé des dépenses éligibles au FEDER transmis avant conventionnement)</t>
    </r>
  </si>
  <si>
    <t>Adhésion 2020</t>
  </si>
  <si>
    <t>Newletter</t>
  </si>
  <si>
    <t>Photos aériennes</t>
  </si>
  <si>
    <t>ENTREPRISE LAMBA</t>
  </si>
  <si>
    <t>ENTREPRISE BETA</t>
  </si>
  <si>
    <t>ENTREPRISE COMA</t>
  </si>
  <si>
    <t>Facture FA54985</t>
  </si>
  <si>
    <t>Facture 20-697</t>
  </si>
  <si>
    <t>Facture N498563</t>
  </si>
  <si>
    <t>LOT N°3 - ISOLATION EXTERIEURE</t>
  </si>
  <si>
    <t>Acompte 2 - Situation n°18113251 / 2</t>
  </si>
  <si>
    <t>Acompte 3 - Situation n°18123419 / 3</t>
  </si>
  <si>
    <t>Acompte 4 - Situation n°19010165 / 4</t>
  </si>
  <si>
    <t>Facture n°18XH12</t>
  </si>
  <si>
    <t>LOT 4 - FERMETURES</t>
  </si>
  <si>
    <t>ENTREPRISE EPSILON</t>
  </si>
  <si>
    <t>Acompte 1 - Facture n°1712.22</t>
  </si>
  <si>
    <t>Acompte 3 - Facture n°1802.22</t>
  </si>
  <si>
    <t>Lot 4</t>
  </si>
  <si>
    <t>Libération RG</t>
  </si>
  <si>
    <t>Réhabilitation de 30 logements</t>
  </si>
  <si>
    <t>Révisions de prix éligibles en HT</t>
  </si>
  <si>
    <t>Auto-liquidation de TVA</t>
  </si>
  <si>
    <t>Le comptable public ou commissaire aux comptes.</t>
  </si>
  <si>
    <t>Acompte 1 - Situation n°18102840 / 1</t>
  </si>
  <si>
    <t>Acompte 2 - Facture n°1801.13</t>
  </si>
  <si>
    <t>Département Dupont</t>
  </si>
  <si>
    <t>du 01/01/2018 au 31/12/2021</t>
  </si>
  <si>
    <r>
      <t xml:space="preserve">Libération des RG. </t>
    </r>
    <r>
      <rPr>
        <sz val="12"/>
        <color rgb="FFFF0000"/>
        <rFont val="Calibri"/>
        <family val="2"/>
        <scheme val="minor"/>
      </rPr>
      <t>Dépense écartée car hors délai.</t>
    </r>
  </si>
  <si>
    <t>Données personnes à quotité fixe sur le projet</t>
  </si>
  <si>
    <t>NOM</t>
  </si>
  <si>
    <t>PRENOM</t>
  </si>
  <si>
    <t xml:space="preserve">FONCTION </t>
  </si>
  <si>
    <t>Taux d'affectation sur le projet (indiquer le %)</t>
  </si>
  <si>
    <t>Période d'affectation (début et fin)</t>
  </si>
  <si>
    <t>Taux horaire conventionné</t>
  </si>
  <si>
    <t>Coût annuel</t>
  </si>
  <si>
    <t xml:space="preserve">Coût salarial total </t>
  </si>
  <si>
    <t xml:space="preserve">TOTAL A REPORTER DANS LE PORTAIL DES AIDES - ECRAN PLAN DE FINANCEMENT Demande paiement </t>
  </si>
  <si>
    <t xml:space="preserve">Si application d'un taux de 40% sur le BSCU FP pour couvrir les autres dépenses </t>
  </si>
  <si>
    <t xml:space="preserve">Si aplication d'un taux de 15% sur le BSCU FP pour couvrir les coûts indirects </t>
  </si>
  <si>
    <t>Dépenses de fourniture</t>
  </si>
  <si>
    <t xml:space="preserve">Total investissement matériel </t>
  </si>
  <si>
    <t xml:space="preserve">Total investissement immatériel </t>
  </si>
  <si>
    <t>Total dépenses de foncier (bâti ou non bâti)</t>
  </si>
  <si>
    <t>Total dépenses de prestation de service</t>
  </si>
  <si>
    <t>Dépenses de prestations de service</t>
  </si>
  <si>
    <t>Total dépenses de fourniture</t>
  </si>
  <si>
    <t xml:space="preserve">Total dépenses d'amortissement </t>
  </si>
  <si>
    <t>Dépenses d'amortissement</t>
  </si>
  <si>
    <t>Dépenses de fonctionnement</t>
  </si>
  <si>
    <t xml:space="preserve">Total dépenses de fonctionnement </t>
  </si>
  <si>
    <t>Dépenses d'études liées au travaux</t>
  </si>
  <si>
    <t>Total dépenses d'études liées aux travaux</t>
  </si>
  <si>
    <t>Investissement matériel</t>
  </si>
  <si>
    <t>Investissement immatériel</t>
  </si>
  <si>
    <t>Dépenses de foncier</t>
  </si>
  <si>
    <t>Autres dépenses d'investissement</t>
  </si>
  <si>
    <t xml:space="preserve">Taux de TVA de la facture
</t>
  </si>
  <si>
    <t>Annexe : Etat récapitulatif des dépenses
Programmation 2021-2027</t>
  </si>
  <si>
    <r>
      <rPr>
        <b/>
        <sz val="12"/>
        <rFont val="Calibri"/>
        <family val="2"/>
        <scheme val="minor"/>
      </rPr>
      <t xml:space="preserve">Date d'acquittement de la dépense
</t>
    </r>
    <r>
      <rPr>
        <sz val="12"/>
        <rFont val="Calibri"/>
        <family val="2"/>
        <scheme val="minor"/>
      </rPr>
      <t>(date à laquelle la dépense a été décaissée du compte du bénéficiaire)</t>
    </r>
  </si>
  <si>
    <r>
      <t xml:space="preserve">Catégorie de dépenses
</t>
    </r>
    <r>
      <rPr>
        <sz val="12"/>
        <rFont val="Calibri"/>
        <family val="2"/>
        <scheme val="minor"/>
      </rPr>
      <t>Ecrire le numéro et l'intitulé du lot concerné en reprenant les éléments de la partie 1 du tableau détaillé des dépenses éligibles au FEDER transmis avant conventionnement
Faire un sous-total du lot pour faciliter le suivi des gestionnaires</t>
    </r>
  </si>
  <si>
    <t xml:space="preserve">Total dépenses de travaux </t>
  </si>
  <si>
    <t xml:space="preserve">Dépenses de travaux </t>
  </si>
  <si>
    <r>
      <rPr>
        <b/>
        <sz val="12"/>
        <rFont val="Calibri"/>
        <family val="2"/>
        <scheme val="minor"/>
      </rPr>
      <t xml:space="preserve">Catégorie de dépenses
 </t>
    </r>
    <r>
      <rPr>
        <sz val="12"/>
        <rFont val="Calibri"/>
        <family val="2"/>
        <scheme val="minor"/>
      </rPr>
      <t xml:space="preserve">
</t>
    </r>
    <r>
      <rPr>
        <b/>
        <sz val="12"/>
        <rFont val="Calibri"/>
        <family val="2"/>
        <scheme val="minor"/>
      </rPr>
      <t>Ecrire le numéro et l'intitulé du lot</t>
    </r>
    <r>
      <rPr>
        <sz val="12"/>
        <rFont val="Calibri"/>
        <family val="2"/>
        <scheme val="minor"/>
      </rPr>
      <t xml:space="preserve"> </t>
    </r>
    <r>
      <rPr>
        <b/>
        <sz val="12"/>
        <rFont val="Calibri"/>
        <family val="2"/>
        <scheme val="minor"/>
      </rPr>
      <t>concerné</t>
    </r>
    <r>
      <rPr>
        <sz val="12"/>
        <rFont val="Calibri"/>
        <family val="2"/>
        <scheme val="minor"/>
      </rPr>
      <t xml:space="preserve"> en reprenant les éléments de la partie 1 du tableau détaillé des dépenses éligibles au FEDER transmis avant conventionnement
</t>
    </r>
  </si>
  <si>
    <t>Heures consacrées au projet (cf. plafonds horaires)</t>
  </si>
  <si>
    <t>TOTAL DEPENSES DE TRAVAUX</t>
  </si>
  <si>
    <t>TOTAL DEPENSES DE FOURNITURE</t>
  </si>
  <si>
    <t>Sous-total Lot 1</t>
  </si>
  <si>
    <t>Sous-total Lot 2</t>
  </si>
  <si>
    <t>Sous-total Lot 3</t>
  </si>
  <si>
    <t xml:space="preserve">Montant total de la facture en HT
</t>
  </si>
  <si>
    <r>
      <t xml:space="preserve">Montant total TTC </t>
    </r>
    <r>
      <rPr>
        <b/>
        <sz val="12"/>
        <color rgb="FFFF0000"/>
        <rFont val="Calibri"/>
        <family val="2"/>
        <scheme val="minor"/>
      </rPr>
      <t>payé</t>
    </r>
    <r>
      <rPr>
        <b/>
        <sz val="12"/>
        <rFont val="Calibri"/>
        <family val="2"/>
        <scheme val="minor"/>
      </rPr>
      <t xml:space="preserve">
</t>
    </r>
  </si>
  <si>
    <t>Révisions de prix en HT</t>
  </si>
  <si>
    <r>
      <t xml:space="preserve">Retenues sur facture en HT
</t>
    </r>
    <r>
      <rPr>
        <sz val="12"/>
        <rFont val="Calibri"/>
        <family val="2"/>
        <scheme val="minor"/>
      </rPr>
      <t>(exemple : retenues de garantie, pénalités, …)</t>
    </r>
  </si>
  <si>
    <t>Retenues sur facture en HT éligibles</t>
  </si>
  <si>
    <r>
      <rPr>
        <b/>
        <sz val="12"/>
        <rFont val="Calibri"/>
        <family val="2"/>
        <scheme val="minor"/>
      </rPr>
      <t xml:space="preserve">Montant éligible de la dépense en HT ou  en TTC selon programmation
</t>
    </r>
    <r>
      <rPr>
        <sz val="12"/>
        <rFont val="Calibri"/>
        <family val="2"/>
        <scheme val="minor"/>
      </rPr>
      <t>=&gt; se reporter à l'annexe financière</t>
    </r>
  </si>
  <si>
    <r>
      <rPr>
        <b/>
        <sz val="12"/>
        <color theme="7" tint="-0.249977111117893"/>
        <rFont val="Calibri"/>
        <family val="2"/>
        <scheme val="minor"/>
      </rPr>
      <t>LOT PARTIELLEMENT ELIGIBLE</t>
    </r>
    <r>
      <rPr>
        <sz val="12"/>
        <color theme="1"/>
        <rFont val="Calibri"/>
        <family val="2"/>
        <scheme val="minor"/>
      </rPr>
      <t xml:space="preserve">
La facture du sous-traitant Entreprise X a été déduite car déjà comptabilisée sur la ligne antérieure.
Par ailleurs, une pénalité de 500 € H.T. non payée a été écartée au prorata des dépenses éligibles.</t>
    </r>
  </si>
  <si>
    <t>Dépenses de fournitures éligibles en HT.</t>
  </si>
  <si>
    <r>
      <rPr>
        <b/>
        <sz val="12"/>
        <color theme="7" tint="-0.249977111117893"/>
        <rFont val="Calibri"/>
        <family val="2"/>
        <scheme val="minor"/>
      </rPr>
      <t>LOT ENTIEREMENT ELIGIBLE</t>
    </r>
    <r>
      <rPr>
        <sz val="12"/>
        <color theme="1"/>
        <rFont val="Calibri"/>
        <family val="2"/>
        <scheme val="minor"/>
      </rPr>
      <t xml:space="preserve">
La RG a été déduite car non payée.</t>
    </r>
  </si>
  <si>
    <t>La RG a été déduite car non payée.</t>
  </si>
  <si>
    <t>N° de dossier du Portail Des Aides</t>
  </si>
  <si>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t>
    </r>
    <r>
      <rPr>
        <sz val="12"/>
        <rFont val="Calibri"/>
        <family val="2"/>
        <scheme val="minor"/>
      </rPr>
      <t xml:space="preserve">Merci de regrouper les lignes des dépenses par catégories et par ordre chronologique et par lot, afin de faire des sous-totaux (Sous total lot 1; sous total lot 2 etc..).
</t>
    </r>
    <r>
      <rPr>
        <sz val="12"/>
        <color rgb="FFFF0000"/>
        <rFont val="Calibri"/>
        <family val="2"/>
        <scheme val="minor"/>
      </rPr>
      <t xml:space="preserve">Pour les dossiers concernés par le BSCU Frais de personnel, ou les BSCU frais de personnel + 15% ou BSCU Frais de personnel + 40%, se reporter à l'onglet suivant.
</t>
    </r>
    <r>
      <rPr>
        <sz val="12"/>
        <rFont val="Calibri"/>
        <family val="2"/>
        <scheme val="minor"/>
      </rPr>
      <t xml:space="preserve">Si des sous-traitants interviennent, la facture sous-traitant et la facture titulaire doivent apparaître comme 2 lignes de dépenses différentes.
Les retenues de garantie et pénalités sont éligibles si celles-ci sont libérées ou acquittées auprès du titulaire du marché </t>
    </r>
    <r>
      <rPr>
        <b/>
        <sz val="12"/>
        <rFont val="Calibri"/>
        <family val="2"/>
        <scheme val="minor"/>
      </rPr>
      <t>dans la période d'éligibilité des dépenses</t>
    </r>
    <r>
      <rPr>
        <sz val="12"/>
        <rFont val="Calibri"/>
        <family val="2"/>
        <scheme val="minor"/>
      </rPr>
      <t xml:space="preserve">.
Assurez-vous que pour chaque dépense déclarée est jointe la pièce justificative correspondante.
Ce tableau doit être pris dans son intégralité. Cependant, une ou des colonnes peuvent être rajoutées pour parfaire la compréhension.
Cette annexe est à remplir par le bénéficiaire et attestée par une personne habilitée : </t>
    </r>
    <r>
      <rPr>
        <b/>
        <sz val="12"/>
        <rFont val="Calibri"/>
        <family val="2"/>
        <scheme val="minor"/>
      </rPr>
      <t>seul le comptable public (pour les bénéficiaires publics) ou un commissaire aux comptes (pour les bénéficiaires privés) sont habilités à certifier cette annexe</t>
    </r>
    <r>
      <rPr>
        <sz val="12"/>
        <rFont val="Calibri"/>
        <family val="2"/>
        <scheme val="minor"/>
      </rPr>
      <t xml:space="preserve">. </t>
    </r>
  </si>
  <si>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Le taux horaire appliqué est déterminé selon la date du dépôt du dossier de demande de subvention, sur la base du dernier indice sur les salaires connu au 31 décembre de l'année précédente. 
L'indice conventionné dès le démarrage est affecté durant toute la durée du dossier (pas d'actualisation de l'indice pour les dossiers pluriannuels). Il est indiqué dans la convention attributive d'aide. 
</t>
    </r>
    <r>
      <rPr>
        <sz val="12"/>
        <rFont val="Calibri"/>
        <family val="2"/>
        <scheme val="minor"/>
      </rPr>
      <t xml:space="preserve">
</t>
    </r>
    <r>
      <rPr>
        <sz val="12"/>
        <color rgb="FFFF0000"/>
        <rFont val="Calibri"/>
        <family val="2"/>
        <scheme val="minor"/>
      </rPr>
      <t xml:space="preserve">Conformément à l'étude INSEE, la base annuelle d'heures travaillées pour une personne à 100% dans l'ouest de la France est fixée à 1534h pour les dossiers déposés les années 2021, 2022 et 2023, puis 1491h pour les dossiers déposés à partir de 2024.
Le nombre d'heures valorisées dans une opération cofinancée par le FEDER est donc plafonné à 1534h pour les dossiers ayant été déposés durant les années 2021, 2022 et 2023, puis 1491h pour les dossiers déposés les années suivantes. 
Le total (cellule AA46) est à reporter dans le plan de financement du Portail des aides - Partie demande de paiement
</t>
    </r>
    <r>
      <rPr>
        <sz val="12"/>
        <rFont val="Calibri"/>
        <family val="2"/>
        <scheme val="minor"/>
      </rPr>
      <t xml:space="preserve">
Cette annexe est à remplir par le bénéficiaire et à faire signer par le responsable de la structure. </t>
    </r>
  </si>
  <si>
    <r>
      <t xml:space="preserve">Taux horaire conventionné : </t>
    </r>
    <r>
      <rPr>
        <b/>
        <sz val="16"/>
        <color rgb="FFFF0000"/>
        <rFont val="Calibri"/>
        <family val="2"/>
        <scheme val="minor"/>
      </rPr>
      <t>reporter ici le taux indiqué dans la convention</t>
    </r>
  </si>
  <si>
    <t>Annexe : Etat récapitulatif des frais de personnel et taux forfaitaires
BSCU Frais de personnel et taux de 40% et 15% - Onglet Paiement
Programmation 2021-2027</t>
  </si>
  <si>
    <t>Le responsable de la structure</t>
  </si>
  <si>
    <t>Données personnes à quotité variable 
(à compléter à partir des fiches de suivi de temps)</t>
  </si>
  <si>
    <t>FONCTION</t>
  </si>
  <si>
    <t>Période d'affectation 
(début et fin)</t>
  </si>
  <si>
    <t>Total OCS</t>
  </si>
  <si>
    <t xml:space="preserve">Total autres dépenses d'investissement </t>
  </si>
  <si>
    <r>
      <t xml:space="preserve">Option des coûts simplifiés, </t>
    </r>
    <r>
      <rPr>
        <u/>
        <sz val="12"/>
        <rFont val="Calibri"/>
        <family val="2"/>
        <scheme val="minor"/>
      </rPr>
      <t>si concerné (voir ATF)</t>
    </r>
  </si>
  <si>
    <r>
      <t xml:space="preserve">Option des coûts simplifiés </t>
    </r>
    <r>
      <rPr>
        <b/>
        <sz val="12"/>
        <color rgb="FFFF0000"/>
        <rFont val="Calibri"/>
        <family val="2"/>
        <scheme val="minor"/>
      </rPr>
      <t>X%</t>
    </r>
    <r>
      <rPr>
        <b/>
        <sz val="12"/>
        <color theme="1"/>
        <rFont val="Calibri"/>
        <family val="2"/>
        <scheme val="minor"/>
      </rPr>
      <t xml:space="preserve"> sur le montant des dépenses éligibles.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</si>
</sst>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quot; €&quot;_-;\-* #,##0.00&quot; €&quot;_-;_-* &quot;-&quot;??&quot; €&quot;_-;_-@_-"/>
    <numFmt numFmtId="166" formatCode="#,##0.00\ &quot;€&quot;"/>
  </numFmts>
  <fonts count="27" x14ac:knownFonts="1">
    <font>
      <sz val="11"/>
      <color theme="1"/>
      <name val="Calibri"/>
      <family val="2"/>
      <scheme val="minor"/>
    </font>
    <font>
      <sz val="11"/>
      <color theme="1"/>
      <name val="Calibri"/>
      <family val="2"/>
      <scheme val="minor"/>
    </font>
    <font>
      <b/>
      <sz val="10"/>
      <name val="Arial"/>
      <family val="2"/>
    </font>
    <font>
      <sz val="10"/>
      <name val="Arial"/>
      <family val="2"/>
    </font>
    <font>
      <b/>
      <sz val="12"/>
      <name val="Calibri"/>
      <family val="2"/>
      <scheme val="minor"/>
    </font>
    <font>
      <sz val="12"/>
      <name val="Calibri"/>
      <family val="2"/>
      <scheme val="minor"/>
    </font>
    <font>
      <b/>
      <sz val="12"/>
      <color theme="1"/>
      <name val="Calibri"/>
      <family val="2"/>
      <scheme val="minor"/>
    </font>
    <font>
      <b/>
      <sz val="14"/>
      <name val="Arial"/>
      <family val="2"/>
    </font>
    <font>
      <b/>
      <u/>
      <sz val="12"/>
      <color rgb="FFFF0000"/>
      <name val="Calibri"/>
      <family val="2"/>
      <scheme val="minor"/>
    </font>
    <font>
      <sz val="12"/>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u/>
      <sz val="12"/>
      <color theme="1"/>
      <name val="Calibri"/>
      <family val="2"/>
      <scheme val="minor"/>
    </font>
    <font>
      <b/>
      <sz val="18"/>
      <color rgb="FF000000"/>
      <name val="Calibri"/>
      <family val="2"/>
    </font>
    <font>
      <b/>
      <sz val="14"/>
      <name val="Calibri"/>
      <family val="2"/>
      <scheme val="minor"/>
    </font>
    <font>
      <b/>
      <sz val="14"/>
      <color theme="1"/>
      <name val="Calibri"/>
      <family val="2"/>
      <scheme val="minor"/>
    </font>
    <font>
      <b/>
      <sz val="12"/>
      <color rgb="FFFF0000"/>
      <name val="Calibri"/>
      <family val="2"/>
      <scheme val="minor"/>
    </font>
    <font>
      <b/>
      <sz val="12"/>
      <color theme="7" tint="-0.249977111117893"/>
      <name val="Calibri"/>
      <family val="2"/>
      <scheme val="minor"/>
    </font>
    <font>
      <b/>
      <sz val="16"/>
      <name val="Calibri"/>
      <family val="2"/>
      <scheme val="minor"/>
    </font>
    <font>
      <sz val="12"/>
      <color theme="3"/>
      <name val="Calibri"/>
      <family val="2"/>
      <scheme val="minor"/>
    </font>
    <font>
      <b/>
      <sz val="16"/>
      <color rgb="FFFF0000"/>
      <name val="Calibri"/>
      <family val="2"/>
      <scheme val="minor"/>
    </font>
    <font>
      <sz val="14"/>
      <color theme="1"/>
      <name val="Calibri"/>
      <family val="2"/>
      <scheme val="minor"/>
    </font>
    <font>
      <sz val="11"/>
      <name val="Calibri"/>
      <family val="2"/>
      <scheme val="minor"/>
    </font>
    <font>
      <sz val="11"/>
      <color rgb="FF000000"/>
      <name val="Calibri"/>
      <family val="2"/>
      <scheme val="minor"/>
    </font>
    <font>
      <sz val="18"/>
      <color indexed="81"/>
      <name val="Tahoma"/>
      <family val="2"/>
    </font>
    <font>
      <u/>
      <sz val="12"/>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tint="0.7999816888943144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double">
        <color theme="8" tint="-0.24994659260841701"/>
      </left>
      <right/>
      <top style="double">
        <color theme="8" tint="-0.24994659260841701"/>
      </top>
      <bottom/>
      <diagonal/>
    </border>
    <border>
      <left/>
      <right/>
      <top style="double">
        <color theme="8" tint="-0.24994659260841701"/>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style="double">
        <color theme="8" tint="-0.24994659260841701"/>
      </right>
      <top style="double">
        <color theme="8" tint="-0.24994659260841701"/>
      </top>
      <bottom/>
      <diagonal/>
    </border>
    <border>
      <left/>
      <right style="double">
        <color theme="8" tint="-0.24994659260841701"/>
      </right>
      <top/>
      <bottom style="double">
        <color theme="8" tint="-0.24994659260841701"/>
      </bottom>
      <diagonal/>
    </border>
    <border>
      <left style="thin">
        <color indexed="64"/>
      </left>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style="thin">
        <color theme="0"/>
      </left>
      <right/>
      <top/>
      <bottom/>
      <diagonal/>
    </border>
    <border>
      <left style="double">
        <color theme="4" tint="0.39994506668294322"/>
      </left>
      <right/>
      <top style="double">
        <color theme="4" tint="0.39994506668294322"/>
      </top>
      <bottom/>
      <diagonal/>
    </border>
    <border>
      <left/>
      <right/>
      <top style="double">
        <color theme="4" tint="0.39994506668294322"/>
      </top>
      <bottom/>
      <diagonal/>
    </border>
    <border>
      <left/>
      <right style="double">
        <color theme="4" tint="0.39994506668294322"/>
      </right>
      <top style="double">
        <color theme="4" tint="0.39994506668294322"/>
      </top>
      <bottom/>
      <diagonal/>
    </border>
    <border>
      <left style="double">
        <color theme="4" tint="0.39994506668294322"/>
      </left>
      <right/>
      <top/>
      <bottom/>
      <diagonal/>
    </border>
    <border>
      <left/>
      <right style="double">
        <color theme="4" tint="0.39994506668294322"/>
      </right>
      <top/>
      <bottom/>
      <diagonal/>
    </border>
    <border>
      <left style="double">
        <color theme="4" tint="0.39994506668294322"/>
      </left>
      <right/>
      <top/>
      <bottom style="double">
        <color theme="4" tint="0.39994506668294322"/>
      </bottom>
      <diagonal/>
    </border>
    <border>
      <left/>
      <right/>
      <top/>
      <bottom style="double">
        <color theme="4" tint="0.39994506668294322"/>
      </bottom>
      <diagonal/>
    </border>
    <border>
      <left/>
      <right style="double">
        <color theme="4" tint="0.39994506668294322"/>
      </right>
      <top/>
      <bottom style="double">
        <color theme="4" tint="0.39994506668294322"/>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286">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15" xfId="0" applyBorder="1"/>
    <xf numFmtId="0" fontId="0" fillId="0" borderId="16" xfId="0" applyBorder="1"/>
    <xf numFmtId="10" fontId="0" fillId="0" borderId="2" xfId="0" applyNumberFormat="1" applyBorder="1"/>
    <xf numFmtId="10" fontId="0" fillId="0" borderId="4" xfId="0" applyNumberFormat="1" applyBorder="1"/>
    <xf numFmtId="0" fontId="0" fillId="0" borderId="2" xfId="0" applyBorder="1" applyAlignment="1">
      <alignment horizontal="center" vertical="top" wrapText="1"/>
    </xf>
    <xf numFmtId="4" fontId="0" fillId="0" borderId="2" xfId="0" applyNumberFormat="1" applyBorder="1"/>
    <xf numFmtId="4" fontId="0" fillId="0" borderId="4" xfId="0" applyNumberFormat="1" applyBorder="1"/>
    <xf numFmtId="0" fontId="6" fillId="0" borderId="2" xfId="0" applyFont="1" applyBorder="1"/>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10" fontId="4" fillId="6" borderId="1" xfId="0" applyNumberFormat="1" applyFont="1" applyFill="1" applyBorder="1" applyAlignment="1">
      <alignment horizontal="center" vertical="top" wrapText="1"/>
    </xf>
    <xf numFmtId="0" fontId="9" fillId="0" borderId="2" xfId="0" applyFont="1" applyBorder="1"/>
    <xf numFmtId="0" fontId="9" fillId="0" borderId="4" xfId="0" applyFont="1" applyBorder="1"/>
    <xf numFmtId="4" fontId="9" fillId="0" borderId="2" xfId="0" applyNumberFormat="1" applyFont="1" applyBorder="1"/>
    <xf numFmtId="10" fontId="9" fillId="0" borderId="2" xfId="0" applyNumberFormat="1" applyFont="1" applyBorder="1"/>
    <xf numFmtId="4" fontId="9" fillId="0" borderId="4" xfId="0" applyNumberFormat="1" applyFont="1" applyBorder="1"/>
    <xf numFmtId="0" fontId="5" fillId="0" borderId="1" xfId="0" applyFont="1" applyBorder="1" applyAlignment="1">
      <alignment horizontal="left" vertical="center"/>
    </xf>
    <xf numFmtId="0" fontId="9" fillId="0" borderId="3" xfId="0" applyFont="1" applyBorder="1"/>
    <xf numFmtId="4" fontId="9" fillId="0" borderId="0" xfId="0" applyNumberFormat="1" applyFont="1"/>
    <xf numFmtId="10" fontId="9" fillId="0" borderId="4" xfId="0" applyNumberFormat="1" applyFont="1" applyBorder="1"/>
    <xf numFmtId="0" fontId="10" fillId="0" borderId="3" xfId="0" applyFont="1" applyBorder="1" applyAlignment="1">
      <alignment vertical="center" wrapText="1"/>
    </xf>
    <xf numFmtId="0" fontId="6" fillId="0" borderId="3" xfId="0" applyFont="1" applyBorder="1" applyAlignment="1">
      <alignment horizontal="center" vertical="center"/>
    </xf>
    <xf numFmtId="0" fontId="5" fillId="0" borderId="1" xfId="0" applyFont="1" applyBorder="1" applyAlignment="1">
      <alignment horizontal="left" vertical="center" wrapText="1"/>
    </xf>
    <xf numFmtId="4" fontId="9" fillId="0" borderId="5" xfId="0" applyNumberFormat="1" applyFont="1" applyBorder="1"/>
    <xf numFmtId="0" fontId="9" fillId="0" borderId="5" xfId="0" applyFont="1" applyBorder="1"/>
    <xf numFmtId="0" fontId="9" fillId="0" borderId="16" xfId="0" applyFont="1" applyBorder="1"/>
    <xf numFmtId="0" fontId="9" fillId="0" borderId="17" xfId="0" applyFont="1" applyBorder="1"/>
    <xf numFmtId="0" fontId="9" fillId="4" borderId="0" xfId="0" applyFont="1" applyFill="1" applyAlignment="1">
      <alignment wrapText="1"/>
    </xf>
    <xf numFmtId="0" fontId="9" fillId="0" borderId="0" xfId="0" applyFont="1"/>
    <xf numFmtId="0" fontId="4" fillId="7" borderId="1" xfId="0" applyFont="1" applyFill="1" applyBorder="1" applyAlignment="1">
      <alignment horizontal="center" vertical="top"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0" fontId="5" fillId="0" borderId="10" xfId="0" applyFont="1" applyBorder="1" applyAlignment="1">
      <alignment vertical="center" wrapText="1"/>
    </xf>
    <xf numFmtId="4" fontId="5" fillId="0" borderId="10" xfId="0" applyNumberFormat="1" applyFont="1" applyBorder="1" applyAlignment="1">
      <alignment vertical="center" wrapText="1"/>
    </xf>
    <xf numFmtId="10" fontId="5" fillId="0" borderId="10" xfId="1" applyNumberFormat="1" applyFont="1" applyBorder="1" applyAlignment="1">
      <alignment vertical="center" wrapText="1"/>
    </xf>
    <xf numFmtId="14" fontId="5" fillId="0" borderId="10" xfId="0" applyNumberFormat="1" applyFont="1" applyBorder="1" applyAlignment="1">
      <alignment horizontal="center" vertical="center"/>
    </xf>
    <xf numFmtId="4" fontId="5" fillId="0" borderId="10" xfId="1" applyNumberFormat="1" applyFont="1" applyBorder="1" applyAlignment="1">
      <alignment vertical="center"/>
    </xf>
    <xf numFmtId="4" fontId="5" fillId="0" borderId="20" xfId="0" applyNumberFormat="1" applyFont="1" applyBorder="1" applyAlignment="1">
      <alignment vertical="center" wrapText="1"/>
    </xf>
    <xf numFmtId="4" fontId="5" fillId="0" borderId="18" xfId="0" applyNumberFormat="1" applyFont="1" applyBorder="1" applyAlignment="1">
      <alignment vertical="center"/>
    </xf>
    <xf numFmtId="4" fontId="5" fillId="0" borderId="10" xfId="0" applyNumberFormat="1" applyFont="1" applyBorder="1" applyAlignment="1">
      <alignment vertical="center"/>
    </xf>
    <xf numFmtId="0" fontId="9" fillId="0" borderId="1" xfId="0" applyFont="1" applyBorder="1" applyAlignment="1">
      <alignment vertical="center"/>
    </xf>
    <xf numFmtId="14" fontId="5" fillId="0" borderId="1" xfId="0" applyNumberFormat="1" applyFont="1" applyBorder="1" applyAlignment="1">
      <alignment horizontal="center" vertical="center"/>
    </xf>
    <xf numFmtId="0" fontId="5" fillId="0" borderId="0" xfId="0" applyFont="1" applyAlignment="1">
      <alignment vertical="center" wrapText="1"/>
    </xf>
    <xf numFmtId="14" fontId="5" fillId="0" borderId="0" xfId="0" applyNumberFormat="1" applyFont="1" applyAlignment="1">
      <alignment horizontal="center" vertical="center" wrapText="1"/>
    </xf>
    <xf numFmtId="4" fontId="5" fillId="0" borderId="0" xfId="0" applyNumberFormat="1" applyFont="1" applyAlignment="1">
      <alignment vertical="center" wrapText="1"/>
    </xf>
    <xf numFmtId="10" fontId="5" fillId="0" borderId="0" xfId="1" applyNumberFormat="1" applyFont="1" applyBorder="1" applyAlignment="1">
      <alignment vertical="center" wrapText="1"/>
    </xf>
    <xf numFmtId="0" fontId="9" fillId="0" borderId="0" xfId="0" applyFont="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wrapText="1"/>
    </xf>
    <xf numFmtId="4" fontId="12" fillId="3" borderId="0" xfId="0" applyNumberFormat="1" applyFont="1" applyFill="1"/>
    <xf numFmtId="10" fontId="12" fillId="3" borderId="0" xfId="0" applyNumberFormat="1" applyFont="1" applyFill="1"/>
    <xf numFmtId="0" fontId="13" fillId="0" borderId="2" xfId="0" applyFont="1" applyBorder="1"/>
    <xf numFmtId="10" fontId="9" fillId="0" borderId="3" xfId="0" applyNumberFormat="1" applyFont="1" applyBorder="1"/>
    <xf numFmtId="4" fontId="0" fillId="0" borderId="15" xfId="0" applyNumberFormat="1" applyBorder="1"/>
    <xf numFmtId="0" fontId="5" fillId="6" borderId="1" xfId="0" applyFont="1" applyFill="1" applyBorder="1" applyAlignment="1">
      <alignment horizontal="center" vertical="top" wrapText="1"/>
    </xf>
    <xf numFmtId="0" fontId="5" fillId="6" borderId="12" xfId="0" applyFont="1" applyFill="1" applyBorder="1" applyAlignment="1">
      <alignment horizontal="center" vertical="top" wrapText="1"/>
    </xf>
    <xf numFmtId="0" fontId="15" fillId="5" borderId="1" xfId="0" applyFont="1" applyFill="1" applyBorder="1" applyAlignment="1">
      <alignment horizontal="center" vertical="center" wrapText="1"/>
    </xf>
    <xf numFmtId="0" fontId="15" fillId="5" borderId="1" xfId="0" applyFont="1" applyFill="1" applyBorder="1" applyAlignment="1">
      <alignment vertical="center" wrapText="1"/>
    </xf>
    <xf numFmtId="4" fontId="15" fillId="5" borderId="1" xfId="0" applyNumberFormat="1" applyFont="1" applyFill="1" applyBorder="1" applyAlignment="1">
      <alignment vertical="center"/>
    </xf>
    <xf numFmtId="10" fontId="15" fillId="5" borderId="1" xfId="0" applyNumberFormat="1" applyFont="1" applyFill="1" applyBorder="1" applyAlignment="1">
      <alignment vertical="center"/>
    </xf>
    <xf numFmtId="4" fontId="15" fillId="5" borderId="19" xfId="0" applyNumberFormat="1" applyFont="1" applyFill="1" applyBorder="1" applyAlignment="1">
      <alignment vertical="center"/>
    </xf>
    <xf numFmtId="4" fontId="15" fillId="5" borderId="13" xfId="0" applyNumberFormat="1" applyFont="1" applyFill="1" applyBorder="1" applyAlignment="1">
      <alignment vertical="center"/>
    </xf>
    <xf numFmtId="4" fontId="16" fillId="5" borderId="1" xfId="0" applyNumberFormat="1" applyFont="1" applyFill="1" applyBorder="1" applyAlignment="1">
      <alignment vertical="center"/>
    </xf>
    <xf numFmtId="0" fontId="16" fillId="0" borderId="2" xfId="0" applyFont="1" applyBorder="1" applyAlignment="1">
      <alignment vertical="center"/>
    </xf>
    <xf numFmtId="0" fontId="9" fillId="0" borderId="2" xfId="0" applyFont="1" applyBorder="1" applyAlignment="1">
      <alignment horizontal="center" vertical="top" wrapText="1"/>
    </xf>
    <xf numFmtId="4" fontId="5" fillId="0" borderId="10" xfId="0" applyNumberFormat="1" applyFont="1" applyBorder="1" applyAlignment="1">
      <alignment horizontal="right" vertical="center" wrapText="1"/>
    </xf>
    <xf numFmtId="0" fontId="4" fillId="7" borderId="1" xfId="0" applyFont="1" applyFill="1" applyBorder="1" applyAlignment="1">
      <alignment vertical="center" wrapText="1"/>
    </xf>
    <xf numFmtId="14" fontId="4" fillId="7" borderId="1" xfId="0" applyNumberFormat="1" applyFont="1" applyFill="1" applyBorder="1" applyAlignment="1">
      <alignment vertical="center" wrapText="1"/>
    </xf>
    <xf numFmtId="14" fontId="4" fillId="7" borderId="10" xfId="0" applyNumberFormat="1" applyFont="1" applyFill="1" applyBorder="1" applyAlignment="1">
      <alignment horizontal="center" vertical="center"/>
    </xf>
    <xf numFmtId="14" fontId="4" fillId="7" borderId="1" xfId="0" applyNumberFormat="1" applyFont="1" applyFill="1" applyBorder="1" applyAlignment="1">
      <alignment horizontal="center" vertical="center"/>
    </xf>
    <xf numFmtId="0" fontId="4" fillId="7" borderId="10" xfId="0" applyFont="1" applyFill="1" applyBorder="1" applyAlignment="1">
      <alignment vertical="center" wrapText="1"/>
    </xf>
    <xf numFmtId="4" fontId="4" fillId="7" borderId="10" xfId="1" applyNumberFormat="1" applyFont="1" applyFill="1" applyBorder="1" applyAlignment="1">
      <alignment vertical="center"/>
    </xf>
    <xf numFmtId="10" fontId="4" fillId="7" borderId="10" xfId="1" applyNumberFormat="1" applyFont="1" applyFill="1" applyBorder="1" applyAlignment="1">
      <alignment vertical="center" wrapText="1"/>
    </xf>
    <xf numFmtId="4" fontId="4" fillId="7" borderId="20" xfId="1" applyNumberFormat="1" applyFont="1" applyFill="1" applyBorder="1" applyAlignment="1">
      <alignment vertical="center"/>
    </xf>
    <xf numFmtId="4" fontId="4" fillId="7" borderId="18" xfId="0" applyNumberFormat="1" applyFont="1" applyFill="1" applyBorder="1" applyAlignment="1">
      <alignment vertical="center"/>
    </xf>
    <xf numFmtId="0" fontId="6" fillId="7" borderId="1" xfId="0" applyFont="1" applyFill="1" applyBorder="1" applyAlignment="1">
      <alignment vertical="center"/>
    </xf>
    <xf numFmtId="4" fontId="4" fillId="7" borderId="10" xfId="0" applyNumberFormat="1" applyFont="1" applyFill="1" applyBorder="1" applyAlignment="1">
      <alignment horizontal="right" vertical="center" wrapText="1"/>
    </xf>
    <xf numFmtId="0" fontId="4" fillId="8" borderId="13" xfId="0" applyFont="1" applyFill="1" applyBorder="1" applyAlignment="1">
      <alignment horizontal="center" vertical="top" wrapText="1"/>
    </xf>
    <xf numFmtId="0" fontId="5" fillId="8" borderId="13" xfId="0" applyFont="1" applyFill="1" applyBorder="1" applyAlignment="1">
      <alignment horizontal="center" vertical="top" wrapText="1"/>
    </xf>
    <xf numFmtId="0" fontId="9" fillId="0" borderId="1" xfId="0" applyFont="1" applyBorder="1" applyAlignment="1">
      <alignment vertical="center" wrapText="1"/>
    </xf>
    <xf numFmtId="10" fontId="5" fillId="0" borderId="10" xfId="3" applyNumberFormat="1" applyFont="1" applyFill="1" applyBorder="1" applyAlignment="1">
      <alignment horizontal="right" vertical="center" wrapText="1"/>
    </xf>
    <xf numFmtId="0" fontId="5" fillId="0" borderId="11" xfId="0" applyFont="1" applyBorder="1" applyAlignment="1">
      <alignment horizontal="left" vertical="center" wrapText="1"/>
    </xf>
    <xf numFmtId="0" fontId="5" fillId="0" borderId="23" xfId="0" applyFont="1" applyBorder="1" applyAlignment="1">
      <alignment horizontal="left" vertical="center" wrapText="1"/>
    </xf>
    <xf numFmtId="10" fontId="5" fillId="0" borderId="10" xfId="1" applyNumberFormat="1" applyFont="1" applyFill="1" applyBorder="1" applyAlignment="1">
      <alignment vertical="center" wrapText="1"/>
    </xf>
    <xf numFmtId="4" fontId="5" fillId="0" borderId="10" xfId="1" applyNumberFormat="1" applyFont="1" applyFill="1" applyBorder="1" applyAlignment="1">
      <alignment vertical="center"/>
    </xf>
    <xf numFmtId="0" fontId="4" fillId="0" borderId="1" xfId="0" applyFont="1" applyBorder="1" applyAlignment="1">
      <alignment vertical="center" wrapText="1"/>
    </xf>
    <xf numFmtId="14" fontId="4" fillId="0" borderId="1" xfId="0" applyNumberFormat="1" applyFont="1" applyBorder="1" applyAlignment="1">
      <alignment vertical="center" wrapText="1"/>
    </xf>
    <xf numFmtId="14" fontId="4" fillId="0" borderId="10"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4" fillId="0" borderId="10" xfId="0" applyFont="1" applyBorder="1" applyAlignment="1">
      <alignment vertical="center" wrapText="1"/>
    </xf>
    <xf numFmtId="4" fontId="4" fillId="0" borderId="10" xfId="1" applyNumberFormat="1" applyFont="1" applyFill="1" applyBorder="1" applyAlignment="1">
      <alignment vertical="center"/>
    </xf>
    <xf numFmtId="10" fontId="4" fillId="0" borderId="10" xfId="1" applyNumberFormat="1" applyFont="1" applyFill="1" applyBorder="1" applyAlignment="1">
      <alignment vertical="center" wrapText="1"/>
    </xf>
    <xf numFmtId="4" fontId="4" fillId="0" borderId="18" xfId="0" applyNumberFormat="1" applyFont="1" applyBorder="1" applyAlignment="1">
      <alignment vertical="center"/>
    </xf>
    <xf numFmtId="0" fontId="6" fillId="0" borderId="1" xfId="0" applyFont="1" applyBorder="1" applyAlignment="1">
      <alignment vertical="center"/>
    </xf>
    <xf numFmtId="0" fontId="6" fillId="0" borderId="3" xfId="0" applyFont="1" applyBorder="1"/>
    <xf numFmtId="4" fontId="4" fillId="0" borderId="1" xfId="1" applyNumberFormat="1" applyFont="1" applyFill="1" applyBorder="1" applyAlignment="1">
      <alignment vertical="center"/>
    </xf>
    <xf numFmtId="10" fontId="4" fillId="0" borderId="1" xfId="1" applyNumberFormat="1" applyFont="1" applyFill="1" applyBorder="1" applyAlignment="1">
      <alignment vertical="center" wrapText="1"/>
    </xf>
    <xf numFmtId="0" fontId="0" fillId="0" borderId="1" xfId="0" applyBorder="1"/>
    <xf numFmtId="4" fontId="0" fillId="0" borderId="1" xfId="0" applyNumberFormat="1" applyBorder="1"/>
    <xf numFmtId="4" fontId="5" fillId="0" borderId="38" xfId="0" applyNumberFormat="1" applyFont="1" applyBorder="1" applyAlignment="1">
      <alignment vertical="center" wrapText="1"/>
    </xf>
    <xf numFmtId="0" fontId="5" fillId="14" borderId="1" xfId="0" applyFont="1" applyFill="1" applyBorder="1" applyAlignment="1">
      <alignment vertical="center" wrapText="1"/>
    </xf>
    <xf numFmtId="14" fontId="5" fillId="14" borderId="1" xfId="0" applyNumberFormat="1" applyFont="1" applyFill="1" applyBorder="1" applyAlignment="1">
      <alignment vertical="center" wrapText="1"/>
    </xf>
    <xf numFmtId="14" fontId="5" fillId="14" borderId="10" xfId="0" applyNumberFormat="1" applyFont="1" applyFill="1" applyBorder="1" applyAlignment="1">
      <alignment horizontal="center" vertical="center"/>
    </xf>
    <xf numFmtId="14" fontId="5" fillId="14" borderId="1" xfId="0" applyNumberFormat="1" applyFont="1" applyFill="1" applyBorder="1" applyAlignment="1">
      <alignment horizontal="center" vertical="center"/>
    </xf>
    <xf numFmtId="0" fontId="5" fillId="14" borderId="10" xfId="0" applyFont="1" applyFill="1" applyBorder="1" applyAlignment="1">
      <alignment vertical="center" wrapText="1"/>
    </xf>
    <xf numFmtId="4" fontId="5" fillId="14" borderId="10" xfId="1" applyNumberFormat="1" applyFont="1" applyFill="1" applyBorder="1" applyAlignment="1">
      <alignment vertical="center"/>
    </xf>
    <xf numFmtId="10" fontId="5" fillId="14" borderId="10" xfId="1" applyNumberFormat="1" applyFont="1" applyFill="1" applyBorder="1" applyAlignment="1">
      <alignment vertical="center" wrapText="1"/>
    </xf>
    <xf numFmtId="4" fontId="5" fillId="14" borderId="20" xfId="0" applyNumberFormat="1" applyFont="1" applyFill="1" applyBorder="1" applyAlignment="1">
      <alignment vertical="center" wrapText="1"/>
    </xf>
    <xf numFmtId="4" fontId="5" fillId="14" borderId="18" xfId="0" applyNumberFormat="1" applyFont="1" applyFill="1" applyBorder="1" applyAlignment="1">
      <alignment vertical="center"/>
    </xf>
    <xf numFmtId="4" fontId="5" fillId="14" borderId="10" xfId="0" applyNumberFormat="1" applyFont="1" applyFill="1" applyBorder="1" applyAlignment="1">
      <alignment vertical="center"/>
    </xf>
    <xf numFmtId="4" fontId="5" fillId="14" borderId="10" xfId="0" applyNumberFormat="1" applyFont="1" applyFill="1" applyBorder="1" applyAlignment="1">
      <alignment vertical="center" wrapText="1"/>
    </xf>
    <xf numFmtId="0" fontId="9" fillId="14" borderId="1" xfId="0" applyFont="1" applyFill="1" applyBorder="1" applyAlignment="1">
      <alignment vertical="center"/>
    </xf>
    <xf numFmtId="0" fontId="4" fillId="14" borderId="1" xfId="0" applyFont="1" applyFill="1" applyBorder="1" applyAlignment="1">
      <alignment vertical="center" wrapText="1"/>
    </xf>
    <xf numFmtId="14" fontId="4" fillId="14" borderId="1" xfId="0" applyNumberFormat="1" applyFont="1" applyFill="1" applyBorder="1" applyAlignment="1">
      <alignment vertical="center" wrapText="1"/>
    </xf>
    <xf numFmtId="14" fontId="4" fillId="14" borderId="10" xfId="0" applyNumberFormat="1" applyFont="1" applyFill="1" applyBorder="1" applyAlignment="1">
      <alignment horizontal="center" vertical="center"/>
    </xf>
    <xf numFmtId="14" fontId="4" fillId="14" borderId="1" xfId="0" applyNumberFormat="1" applyFont="1" applyFill="1" applyBorder="1" applyAlignment="1">
      <alignment horizontal="center" vertical="center"/>
    </xf>
    <xf numFmtId="0" fontId="4" fillId="14" borderId="10" xfId="0" applyFont="1" applyFill="1" applyBorder="1" applyAlignment="1">
      <alignment vertical="center" wrapText="1"/>
    </xf>
    <xf numFmtId="4" fontId="4" fillId="14" borderId="10" xfId="1" applyNumberFormat="1" applyFont="1" applyFill="1" applyBorder="1" applyAlignment="1">
      <alignment vertical="center"/>
    </xf>
    <xf numFmtId="10" fontId="4" fillId="14" borderId="10" xfId="1" applyNumberFormat="1" applyFont="1" applyFill="1" applyBorder="1" applyAlignment="1">
      <alignment vertical="center" wrapText="1"/>
    </xf>
    <xf numFmtId="0" fontId="6" fillId="14" borderId="1" xfId="0" applyFont="1" applyFill="1" applyBorder="1" applyAlignment="1">
      <alignment vertical="center"/>
    </xf>
    <xf numFmtId="0" fontId="6" fillId="14" borderId="1" xfId="0" applyFont="1" applyFill="1" applyBorder="1" applyAlignment="1">
      <alignment vertical="center" wrapText="1"/>
    </xf>
    <xf numFmtId="4" fontId="4" fillId="6" borderId="12" xfId="0" applyNumberFormat="1" applyFont="1" applyFill="1" applyBorder="1" applyAlignment="1">
      <alignment horizontal="center" vertical="top" wrapText="1"/>
    </xf>
    <xf numFmtId="4" fontId="5" fillId="0" borderId="12" xfId="0" applyNumberFormat="1" applyFont="1" applyBorder="1" applyAlignment="1">
      <alignment vertical="center" wrapText="1"/>
    </xf>
    <xf numFmtId="4" fontId="4" fillId="14" borderId="38" xfId="1" applyNumberFormat="1" applyFont="1" applyFill="1" applyBorder="1" applyAlignment="1">
      <alignment vertical="center"/>
    </xf>
    <xf numFmtId="4" fontId="4" fillId="7" borderId="38" xfId="0" applyNumberFormat="1" applyFont="1" applyFill="1" applyBorder="1" applyAlignment="1">
      <alignment horizontal="right" vertical="center" wrapText="1"/>
    </xf>
    <xf numFmtId="4" fontId="4" fillId="7" borderId="12" xfId="0" applyNumberFormat="1" applyFont="1" applyFill="1" applyBorder="1" applyAlignment="1">
      <alignment vertical="center" wrapText="1"/>
    </xf>
    <xf numFmtId="4" fontId="15" fillId="5" borderId="12" xfId="0" applyNumberFormat="1" applyFont="1" applyFill="1" applyBorder="1" applyAlignment="1">
      <alignment vertical="center"/>
    </xf>
    <xf numFmtId="0" fontId="4" fillId="8" borderId="55" xfId="0" applyFont="1" applyFill="1" applyBorder="1" applyAlignment="1">
      <alignment horizontal="center" vertical="top" wrapText="1"/>
    </xf>
    <xf numFmtId="0" fontId="5" fillId="0" borderId="56" xfId="0" applyFont="1" applyBorder="1" applyAlignment="1">
      <alignment vertical="center" wrapText="1"/>
    </xf>
    <xf numFmtId="4" fontId="5" fillId="0" borderId="56" xfId="0" applyNumberFormat="1" applyFont="1" applyBorder="1" applyAlignment="1">
      <alignment vertical="center"/>
    </xf>
    <xf numFmtId="4" fontId="4" fillId="14" borderId="56" xfId="0" applyNumberFormat="1" applyFont="1" applyFill="1" applyBorder="1" applyAlignment="1">
      <alignment vertical="center"/>
    </xf>
    <xf numFmtId="4" fontId="4" fillId="7" borderId="56" xfId="0" applyNumberFormat="1" applyFont="1" applyFill="1" applyBorder="1" applyAlignment="1">
      <alignment vertical="center"/>
    </xf>
    <xf numFmtId="4" fontId="15" fillId="5" borderId="55" xfId="0" applyNumberFormat="1" applyFont="1" applyFill="1" applyBorder="1" applyAlignment="1">
      <alignment vertical="center"/>
    </xf>
    <xf numFmtId="0" fontId="10" fillId="0" borderId="0" xfId="0" applyFont="1" applyAlignment="1">
      <alignment vertical="center" wrapText="1"/>
    </xf>
    <xf numFmtId="0" fontId="6" fillId="0" borderId="0" xfId="0" applyFont="1" applyAlignment="1">
      <alignment horizontal="center" vertical="center"/>
    </xf>
    <xf numFmtId="4" fontId="4" fillId="0" borderId="13" xfId="0" applyNumberFormat="1" applyFont="1" applyBorder="1" applyAlignment="1">
      <alignment vertical="center"/>
    </xf>
    <xf numFmtId="10" fontId="0" fillId="0" borderId="13" xfId="0" applyNumberFormat="1" applyBorder="1"/>
    <xf numFmtId="4" fontId="4" fillId="7" borderId="19" xfId="1" applyNumberFormat="1" applyFont="1" applyFill="1" applyBorder="1" applyAlignment="1">
      <alignment vertical="center"/>
    </xf>
    <xf numFmtId="0" fontId="4" fillId="0" borderId="0" xfId="0" applyFont="1" applyAlignment="1">
      <alignment horizontal="left" wrapText="1"/>
    </xf>
    <xf numFmtId="0" fontId="12" fillId="0" borderId="1" xfId="0" applyFont="1" applyBorder="1" applyAlignment="1">
      <alignment horizontal="center" vertical="center" wrapText="1"/>
    </xf>
    <xf numFmtId="44" fontId="5" fillId="0" borderId="0" xfId="5" applyFont="1" applyBorder="1" applyAlignment="1">
      <alignment horizontal="center" vertical="center" wrapText="1"/>
    </xf>
    <xf numFmtId="44" fontId="5" fillId="0" borderId="37" xfId="0" applyNumberFormat="1" applyFont="1" applyBorder="1" applyAlignment="1">
      <alignment vertical="center" wrapText="1"/>
    </xf>
    <xf numFmtId="44" fontId="5" fillId="0" borderId="10" xfId="0" applyNumberFormat="1" applyFont="1" applyBorder="1" applyAlignment="1">
      <alignment vertical="center" wrapText="1"/>
    </xf>
    <xf numFmtId="44" fontId="5" fillId="0" borderId="38" xfId="0" applyNumberFormat="1" applyFont="1" applyBorder="1" applyAlignment="1">
      <alignment vertical="center" wrapText="1"/>
    </xf>
    <xf numFmtId="0" fontId="5" fillId="13" borderId="41" xfId="0" applyFont="1" applyFill="1" applyBorder="1" applyAlignment="1">
      <alignment vertical="center"/>
    </xf>
    <xf numFmtId="0" fontId="5" fillId="13" borderId="1" xfId="0" applyFont="1" applyFill="1" applyBorder="1" applyAlignment="1">
      <alignment vertical="center"/>
    </xf>
    <xf numFmtId="9" fontId="5" fillId="13" borderId="1" xfId="3" applyFont="1" applyFill="1" applyBorder="1" applyAlignment="1">
      <alignment vertical="center"/>
    </xf>
    <xf numFmtId="1" fontId="5" fillId="13" borderId="13" xfId="0" applyNumberFormat="1" applyFont="1" applyFill="1" applyBorder="1" applyAlignment="1">
      <alignment vertical="center"/>
    </xf>
    <xf numFmtId="166" fontId="5" fillId="13" borderId="1" xfId="0" applyNumberFormat="1" applyFont="1" applyFill="1" applyBorder="1" applyAlignment="1">
      <alignment vertical="center"/>
    </xf>
    <xf numFmtId="166" fontId="5" fillId="11" borderId="1" xfId="0" applyNumberFormat="1" applyFont="1" applyFill="1" applyBorder="1" applyAlignment="1">
      <alignment vertical="center"/>
    </xf>
    <xf numFmtId="166" fontId="5" fillId="13" borderId="41" xfId="0" applyNumberFormat="1" applyFont="1" applyFill="1" applyBorder="1" applyAlignment="1">
      <alignment vertical="center"/>
    </xf>
    <xf numFmtId="166" fontId="5" fillId="11" borderId="42" xfId="0" applyNumberFormat="1" applyFont="1" applyFill="1" applyBorder="1" applyAlignment="1">
      <alignment vertical="center"/>
    </xf>
    <xf numFmtId="0" fontId="5" fillId="13" borderId="43" xfId="0" applyFont="1" applyFill="1" applyBorder="1" applyAlignment="1">
      <alignment vertical="center"/>
    </xf>
    <xf numFmtId="0" fontId="5" fillId="13" borderId="11" xfId="0" applyFont="1" applyFill="1" applyBorder="1" applyAlignment="1">
      <alignment vertical="center"/>
    </xf>
    <xf numFmtId="166" fontId="5" fillId="13" borderId="43" xfId="0" applyNumberFormat="1" applyFont="1" applyFill="1" applyBorder="1" applyAlignment="1">
      <alignment vertical="center"/>
    </xf>
    <xf numFmtId="0" fontId="5" fillId="13" borderId="0" xfId="0" applyFont="1" applyFill="1" applyAlignment="1">
      <alignment vertical="center"/>
    </xf>
    <xf numFmtId="1" fontId="5" fillId="13" borderId="0" xfId="0" applyNumberFormat="1" applyFont="1" applyFill="1" applyAlignment="1">
      <alignment vertical="center"/>
    </xf>
    <xf numFmtId="166" fontId="5" fillId="13" borderId="0" xfId="0" applyNumberFormat="1" applyFont="1" applyFill="1" applyAlignment="1">
      <alignment vertical="center"/>
    </xf>
    <xf numFmtId="44" fontId="5" fillId="0" borderId="40" xfId="0" applyNumberFormat="1" applyFont="1" applyBorder="1" applyAlignment="1">
      <alignment vertical="center" wrapText="1"/>
    </xf>
    <xf numFmtId="44" fontId="5" fillId="0" borderId="39" xfId="0" applyNumberFormat="1" applyFont="1" applyBorder="1" applyAlignment="1">
      <alignment vertical="center" wrapText="1"/>
    </xf>
    <xf numFmtId="44" fontId="5" fillId="0" borderId="46" xfId="0" applyNumberFormat="1" applyFont="1" applyBorder="1" applyAlignment="1">
      <alignment vertical="center" wrapText="1"/>
    </xf>
    <xf numFmtId="0" fontId="5" fillId="13" borderId="14" xfId="0" applyFont="1" applyFill="1" applyBorder="1" applyAlignment="1">
      <alignment vertical="center"/>
    </xf>
    <xf numFmtId="0" fontId="5" fillId="13" borderId="48" xfId="0" applyFont="1" applyFill="1" applyBorder="1" applyAlignment="1">
      <alignment vertical="center"/>
    </xf>
    <xf numFmtId="1" fontId="5" fillId="13" borderId="41" xfId="0" applyNumberFormat="1" applyFont="1" applyFill="1" applyBorder="1" applyAlignment="1">
      <alignment vertical="center"/>
    </xf>
    <xf numFmtId="44" fontId="5" fillId="0" borderId="48" xfId="0" applyNumberFormat="1" applyFont="1" applyBorder="1" applyAlignment="1">
      <alignment vertical="center" wrapText="1"/>
    </xf>
    <xf numFmtId="1" fontId="5" fillId="0" borderId="41" xfId="0" applyNumberFormat="1" applyFont="1" applyBorder="1" applyAlignment="1">
      <alignment vertical="center" wrapText="1"/>
    </xf>
    <xf numFmtId="0" fontId="5" fillId="13" borderId="49" xfId="0" applyFont="1" applyFill="1" applyBorder="1" applyAlignment="1">
      <alignment vertical="center"/>
    </xf>
    <xf numFmtId="0" fontId="5" fillId="13" borderId="50" xfId="0" applyFont="1" applyFill="1" applyBorder="1" applyAlignment="1">
      <alignment vertical="center"/>
    </xf>
    <xf numFmtId="0" fontId="5" fillId="13" borderId="51" xfId="0" applyFont="1" applyFill="1" applyBorder="1" applyAlignment="1">
      <alignment vertical="center"/>
    </xf>
    <xf numFmtId="44" fontId="5" fillId="0" borderId="52" xfId="0" applyNumberFormat="1" applyFont="1" applyBorder="1" applyAlignment="1">
      <alignment vertical="center" wrapText="1"/>
    </xf>
    <xf numFmtId="1" fontId="5" fillId="0" borderId="49" xfId="0" applyNumberFormat="1" applyFont="1" applyBorder="1" applyAlignment="1">
      <alignment vertical="center" wrapText="1"/>
    </xf>
    <xf numFmtId="0" fontId="0" fillId="0" borderId="57" xfId="0" applyBorder="1"/>
    <xf numFmtId="4" fontId="9" fillId="0" borderId="57" xfId="0" applyNumberFormat="1" applyFont="1" applyBorder="1"/>
    <xf numFmtId="0" fontId="0" fillId="0" borderId="58" xfId="0" applyBorder="1"/>
    <xf numFmtId="0" fontId="9" fillId="0" borderId="60" xfId="0" applyFont="1" applyBorder="1"/>
    <xf numFmtId="0" fontId="9" fillId="0" borderId="0" xfId="0" applyFont="1" applyAlignment="1">
      <alignment wrapText="1"/>
    </xf>
    <xf numFmtId="0" fontId="9" fillId="0" borderId="59" xfId="0" applyFont="1" applyBorder="1"/>
    <xf numFmtId="4" fontId="9" fillId="0" borderId="15" xfId="0" applyNumberFormat="1" applyFont="1" applyBorder="1"/>
    <xf numFmtId="0" fontId="9" fillId="0" borderId="15" xfId="0" applyFont="1" applyBorder="1"/>
    <xf numFmtId="0" fontId="9" fillId="0" borderId="57" xfId="0" applyFont="1" applyBorder="1"/>
    <xf numFmtId="0" fontId="4" fillId="0" borderId="0" xfId="0" applyFont="1" applyAlignment="1">
      <alignment vertical="center"/>
    </xf>
    <xf numFmtId="0" fontId="9" fillId="0" borderId="0" xfId="0" applyFont="1" applyAlignment="1">
      <alignment vertical="center"/>
    </xf>
    <xf numFmtId="1" fontId="9" fillId="0" borderId="0" xfId="0" applyNumberFormat="1" applyFont="1" applyAlignment="1">
      <alignment vertical="center"/>
    </xf>
    <xf numFmtId="0" fontId="5" fillId="0" borderId="0" xfId="0" applyFont="1" applyAlignment="1">
      <alignment vertical="center"/>
    </xf>
    <xf numFmtId="166" fontId="20" fillId="10" borderId="54" xfId="0" applyNumberFormat="1" applyFont="1" applyFill="1" applyBorder="1" applyAlignment="1">
      <alignment vertical="center"/>
    </xf>
    <xf numFmtId="0" fontId="9" fillId="14" borderId="0" xfId="0" applyFont="1" applyFill="1" applyAlignment="1">
      <alignment vertical="center"/>
    </xf>
    <xf numFmtId="9" fontId="9" fillId="0" borderId="0" xfId="0" applyNumberFormat="1" applyFont="1" applyAlignment="1">
      <alignment vertical="center"/>
    </xf>
    <xf numFmtId="166" fontId="9" fillId="10" borderId="1" xfId="0" applyNumberFormat="1" applyFont="1" applyFill="1" applyBorder="1" applyAlignment="1">
      <alignment vertical="center"/>
    </xf>
    <xf numFmtId="0" fontId="9" fillId="0" borderId="2" xfId="0" applyFont="1" applyBorder="1" applyAlignment="1">
      <alignment vertical="center"/>
    </xf>
    <xf numFmtId="4" fontId="9" fillId="0" borderId="2" xfId="0" applyNumberFormat="1" applyFont="1" applyBorder="1" applyAlignment="1">
      <alignment vertical="center"/>
    </xf>
    <xf numFmtId="10" fontId="9" fillId="0" borderId="2" xfId="0" applyNumberFormat="1" applyFont="1" applyBorder="1" applyAlignment="1">
      <alignment vertical="center"/>
    </xf>
    <xf numFmtId="44" fontId="5" fillId="0" borderId="10" xfId="0" applyNumberFormat="1" applyFont="1" applyBorder="1" applyAlignment="1">
      <alignment horizontal="center" vertical="center" wrapText="1"/>
    </xf>
    <xf numFmtId="4" fontId="9" fillId="0" borderId="3" xfId="0" applyNumberFormat="1" applyFont="1" applyBorder="1"/>
    <xf numFmtId="44" fontId="5" fillId="0" borderId="70" xfId="0" applyNumberFormat="1" applyFont="1" applyBorder="1" applyAlignment="1">
      <alignment horizontal="center" vertical="center" wrapText="1"/>
    </xf>
    <xf numFmtId="0" fontId="5" fillId="13" borderId="42" xfId="0" applyFont="1" applyFill="1" applyBorder="1" applyAlignment="1">
      <alignment vertical="center"/>
    </xf>
    <xf numFmtId="0" fontId="5" fillId="13" borderId="71" xfId="0" applyFont="1" applyFill="1" applyBorder="1" applyAlignment="1">
      <alignment vertical="center"/>
    </xf>
    <xf numFmtId="1" fontId="5" fillId="13" borderId="73" xfId="0" applyNumberFormat="1" applyFont="1" applyFill="1" applyBorder="1" applyAlignment="1">
      <alignment vertical="center"/>
    </xf>
    <xf numFmtId="166" fontId="5" fillId="13" borderId="50" xfId="0" applyNumberFormat="1" applyFont="1" applyFill="1" applyBorder="1" applyAlignment="1">
      <alignment vertical="center"/>
    </xf>
    <xf numFmtId="166" fontId="5" fillId="11" borderId="50" xfId="0" applyNumberFormat="1" applyFont="1" applyFill="1" applyBorder="1" applyAlignment="1">
      <alignment vertical="center"/>
    </xf>
    <xf numFmtId="166" fontId="5" fillId="11" borderId="71" xfId="0" applyNumberFormat="1" applyFont="1" applyFill="1" applyBorder="1" applyAlignment="1">
      <alignment vertical="center"/>
    </xf>
    <xf numFmtId="166" fontId="5" fillId="12" borderId="75" xfId="0" applyNumberFormat="1" applyFont="1" applyFill="1" applyBorder="1" applyAlignment="1">
      <alignment vertical="center"/>
    </xf>
    <xf numFmtId="166" fontId="5" fillId="12" borderId="76" xfId="0" applyNumberFormat="1" applyFont="1" applyFill="1" applyBorder="1" applyAlignment="1">
      <alignment vertical="center"/>
    </xf>
    <xf numFmtId="166" fontId="5" fillId="11" borderId="12" xfId="0" applyNumberFormat="1" applyFont="1" applyFill="1" applyBorder="1" applyAlignment="1">
      <alignment vertical="center"/>
    </xf>
    <xf numFmtId="166" fontId="5" fillId="12" borderId="77" xfId="0" applyNumberFormat="1" applyFont="1" applyFill="1" applyBorder="1" applyAlignment="1">
      <alignment vertical="center"/>
    </xf>
    <xf numFmtId="166" fontId="5" fillId="13" borderId="49" xfId="0" applyNumberFormat="1" applyFont="1" applyFill="1" applyBorder="1" applyAlignment="1">
      <alignment vertical="center"/>
    </xf>
    <xf numFmtId="166" fontId="5" fillId="11" borderId="78" xfId="0" applyNumberFormat="1" applyFont="1" applyFill="1" applyBorder="1" applyAlignment="1">
      <alignment vertical="center"/>
    </xf>
    <xf numFmtId="166" fontId="5" fillId="13" borderId="13" xfId="0" applyNumberFormat="1" applyFont="1" applyFill="1" applyBorder="1" applyAlignment="1">
      <alignment vertical="center"/>
    </xf>
    <xf numFmtId="166" fontId="5" fillId="13" borderId="30" xfId="0" applyNumberFormat="1" applyFont="1" applyFill="1" applyBorder="1" applyAlignment="1">
      <alignment vertical="center"/>
    </xf>
    <xf numFmtId="166" fontId="5" fillId="13" borderId="73" xfId="0" applyNumberFormat="1" applyFont="1" applyFill="1" applyBorder="1" applyAlignment="1">
      <alignment vertical="center"/>
    </xf>
    <xf numFmtId="2" fontId="23" fillId="0" borderId="69" xfId="0" applyNumberFormat="1" applyFont="1" applyBorder="1" applyAlignment="1">
      <alignment horizontal="center" vertical="center" wrapText="1"/>
    </xf>
    <xf numFmtId="2" fontId="23" fillId="0" borderId="39" xfId="0" applyNumberFormat="1" applyFont="1" applyBorder="1" applyAlignment="1">
      <alignment horizontal="center" vertical="center" wrapText="1"/>
    </xf>
    <xf numFmtId="2" fontId="23" fillId="11" borderId="46" xfId="0" applyNumberFormat="1" applyFont="1" applyFill="1" applyBorder="1" applyAlignment="1">
      <alignment horizontal="center" vertical="center" wrapText="1"/>
    </xf>
    <xf numFmtId="2" fontId="23" fillId="0" borderId="40" xfId="0" applyNumberFormat="1" applyFont="1" applyBorder="1" applyAlignment="1">
      <alignment horizontal="center" vertical="center" wrapText="1"/>
    </xf>
    <xf numFmtId="2" fontId="23" fillId="11" borderId="72" xfId="0" applyNumberFormat="1" applyFont="1" applyFill="1" applyBorder="1" applyAlignment="1">
      <alignment horizontal="center" vertical="center" wrapText="1"/>
    </xf>
    <xf numFmtId="10" fontId="24" fillId="12" borderId="74" xfId="0" applyNumberFormat="1" applyFont="1" applyFill="1" applyBorder="1" applyAlignment="1">
      <alignment horizontal="center" vertical="center" wrapText="1"/>
    </xf>
    <xf numFmtId="4" fontId="5" fillId="0" borderId="20" xfId="1" applyNumberFormat="1" applyFont="1" applyFill="1" applyBorder="1" applyAlignment="1">
      <alignment vertical="center"/>
    </xf>
    <xf numFmtId="4" fontId="5" fillId="0" borderId="19" xfId="1" applyNumberFormat="1" applyFont="1" applyFill="1" applyBorder="1" applyAlignment="1">
      <alignment vertical="center"/>
    </xf>
    <xf numFmtId="4" fontId="0" fillId="0" borderId="19" xfId="0" applyNumberFormat="1" applyBorder="1"/>
    <xf numFmtId="0" fontId="6" fillId="0" borderId="1" xfId="0" applyFont="1" applyBorder="1" applyAlignment="1">
      <alignment vertical="center"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11" fillId="7" borderId="12" xfId="0" applyFont="1" applyFill="1" applyBorder="1" applyAlignment="1">
      <alignment horizontal="center"/>
    </xf>
    <xf numFmtId="0" fontId="11" fillId="7" borderId="14" xfId="0" applyFont="1" applyFill="1" applyBorder="1" applyAlignment="1">
      <alignment horizontal="center"/>
    </xf>
    <xf numFmtId="0" fontId="11" fillId="7" borderId="13" xfId="0" applyFont="1" applyFill="1" applyBorder="1" applyAlignment="1">
      <alignment horizontal="center"/>
    </xf>
    <xf numFmtId="0" fontId="2" fillId="6" borderId="27"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9" fillId="0" borderId="1" xfId="0" applyFont="1" applyBorder="1" applyAlignment="1">
      <alignment horizont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2" fillId="6" borderId="28" xfId="0" applyFont="1" applyFill="1" applyBorder="1" applyAlignment="1">
      <alignment horizontal="center" vertical="center" wrapText="1"/>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14" fillId="0" borderId="63"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0" xfId="0" applyFont="1" applyAlignment="1">
      <alignment horizontal="center" vertical="center" wrapText="1"/>
    </xf>
    <xf numFmtId="0" fontId="14" fillId="0" borderId="65" xfId="0" applyFont="1" applyBorder="1" applyAlignment="1">
      <alignment horizontal="center" vertical="center" wrapText="1"/>
    </xf>
    <xf numFmtId="0" fontId="14" fillId="0" borderId="66" xfId="0" applyFont="1" applyBorder="1" applyAlignment="1">
      <alignment horizontal="center" vertical="center" wrapText="1"/>
    </xf>
    <xf numFmtId="0" fontId="1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44" xfId="0" applyFont="1" applyBorder="1" applyAlignment="1">
      <alignment horizontal="center" vertical="center"/>
    </xf>
    <xf numFmtId="0" fontId="22" fillId="0" borderId="45" xfId="0" applyFont="1" applyBorder="1" applyAlignment="1">
      <alignment horizontal="center" vertical="center"/>
    </xf>
    <xf numFmtId="0" fontId="19" fillId="9" borderId="1" xfId="0" applyFont="1" applyFill="1" applyBorder="1" applyAlignment="1">
      <alignment horizontal="center" vertical="center" wrapText="1"/>
    </xf>
    <xf numFmtId="44" fontId="5" fillId="0" borderId="46" xfId="0" applyNumberFormat="1" applyFont="1" applyBorder="1" applyAlignment="1">
      <alignment horizontal="center" vertical="center" wrapText="1"/>
    </xf>
    <xf numFmtId="44" fontId="5" fillId="0" borderId="47" xfId="0" applyNumberFormat="1" applyFont="1" applyBorder="1" applyAlignment="1">
      <alignment horizontal="center" vertical="center" wrapText="1"/>
    </xf>
    <xf numFmtId="0" fontId="17" fillId="10" borderId="0" xfId="0" applyFont="1" applyFill="1" applyAlignment="1">
      <alignment horizontal="center" vertical="center"/>
    </xf>
    <xf numFmtId="0" fontId="17" fillId="10" borderId="53" xfId="0" applyFont="1" applyFill="1" applyBorder="1" applyAlignment="1">
      <alignment horizontal="center" vertical="center"/>
    </xf>
    <xf numFmtId="0" fontId="15" fillId="10" borderId="31"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15" fillId="10" borderId="33" xfId="0" applyFont="1" applyFill="1" applyBorder="1" applyAlignment="1">
      <alignment horizontal="center" vertical="center" wrapText="1"/>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15" fillId="10" borderId="31" xfId="0" applyFont="1" applyFill="1" applyBorder="1" applyAlignment="1">
      <alignment horizontal="center" vertical="center"/>
    </xf>
    <xf numFmtId="0" fontId="15" fillId="10" borderId="32" xfId="0" applyFont="1" applyFill="1" applyBorder="1" applyAlignment="1">
      <alignment horizontal="center" vertical="center"/>
    </xf>
    <xf numFmtId="0" fontId="15" fillId="10" borderId="33" xfId="0" applyFont="1" applyFill="1" applyBorder="1" applyAlignment="1">
      <alignment horizontal="center" vertical="center"/>
    </xf>
  </cellXfs>
  <cellStyles count="6">
    <cellStyle name="Euro" xfId="2" xr:uid="{00000000-0005-0000-0000-000000000000}"/>
    <cellStyle name="Milliers" xfId="1" builtinId="3"/>
    <cellStyle name="Milliers 3" xfId="4" xr:uid="{55ED1FCF-D5FF-4CD6-A019-5166DB960A53}"/>
    <cellStyle name="Monétaire" xfId="5" builtinId="4"/>
    <cellStyle name="Normal" xfId="0" builtinId="0"/>
    <cellStyle name="Pourcentage" xfId="3" builtinId="5"/>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A0D06-4D65-436D-8F2A-A3E88F674319}">
  <sheetPr>
    <pageSetUpPr fitToPage="1"/>
  </sheetPr>
  <dimension ref="A1:X41"/>
  <sheetViews>
    <sheetView showGridLines="0" zoomScaleNormal="100" zoomScaleSheetLayoutView="80" workbookViewId="0">
      <selection activeCell="K9" sqref="K9:P9"/>
    </sheetView>
  </sheetViews>
  <sheetFormatPr baseColWidth="10" defaultColWidth="11.42578125" defaultRowHeight="15" x14ac:dyDescent="0.25"/>
  <cols>
    <col min="1" max="1" width="35.28515625" style="1" customWidth="1"/>
    <col min="2" max="2" width="27.28515625" style="1" customWidth="1"/>
    <col min="3" max="3" width="23.28515625" style="1" customWidth="1"/>
    <col min="4" max="4" width="19.7109375" style="1" customWidth="1"/>
    <col min="5" max="5" width="26.28515625" style="1" customWidth="1"/>
    <col min="6" max="9" width="20.42578125" style="1" customWidth="1"/>
    <col min="10" max="10" width="18.140625" style="10" customWidth="1"/>
    <col min="11" max="11" width="20.5703125" style="7" customWidth="1"/>
    <col min="12" max="15" width="23.7109375" style="10" customWidth="1"/>
    <col min="16" max="16" width="60" style="1" customWidth="1"/>
    <col min="17" max="17" width="26.85546875" style="1" customWidth="1"/>
    <col min="18" max="18" width="18.5703125" style="1" customWidth="1"/>
    <col min="19" max="19" width="26" style="1" customWidth="1"/>
    <col min="20" max="21" width="17.42578125" style="1" customWidth="1"/>
    <col min="22" max="22" width="36.5703125" style="1" customWidth="1"/>
    <col min="23" max="16384" width="11.42578125" style="1"/>
  </cols>
  <sheetData>
    <row r="1" spans="1:24" ht="31.5" customHeight="1" thickBot="1" x14ac:dyDescent="0.3">
      <c r="A1" s="21" t="s">
        <v>4</v>
      </c>
      <c r="B1" s="236" t="s">
        <v>43</v>
      </c>
      <c r="C1" s="236"/>
      <c r="D1" s="236"/>
      <c r="E1" s="16"/>
      <c r="F1" s="22"/>
      <c r="G1" s="22"/>
      <c r="H1" s="22"/>
      <c r="I1" s="16"/>
      <c r="J1" s="23"/>
      <c r="K1" s="24"/>
      <c r="L1" s="20"/>
      <c r="M1" s="20"/>
      <c r="N1" s="20"/>
      <c r="O1" s="20"/>
      <c r="P1" s="17"/>
      <c r="Q1" s="3"/>
      <c r="R1" s="3"/>
      <c r="S1" s="3"/>
      <c r="T1" s="3"/>
      <c r="U1" s="3"/>
      <c r="V1" s="3"/>
      <c r="W1" s="6"/>
      <c r="X1" s="2"/>
    </row>
    <row r="2" spans="1:24" ht="31.5" customHeight="1" thickTop="1" x14ac:dyDescent="0.25">
      <c r="A2" s="21" t="s">
        <v>5</v>
      </c>
      <c r="B2" s="236" t="s">
        <v>49</v>
      </c>
      <c r="C2" s="236"/>
      <c r="D2" s="236"/>
      <c r="E2" s="16"/>
      <c r="F2" s="25"/>
      <c r="G2" s="138"/>
      <c r="H2" s="138"/>
      <c r="I2" s="237" t="s">
        <v>82</v>
      </c>
      <c r="J2" s="238"/>
      <c r="K2" s="238"/>
      <c r="L2" s="238"/>
      <c r="M2" s="238"/>
      <c r="N2" s="238"/>
      <c r="O2" s="238"/>
      <c r="P2" s="239"/>
      <c r="Q2" s="2"/>
      <c r="W2" s="2"/>
      <c r="X2" s="2"/>
    </row>
    <row r="3" spans="1:24" ht="31.5" customHeight="1" thickBot="1" x14ac:dyDescent="0.3">
      <c r="A3" s="27" t="s">
        <v>104</v>
      </c>
      <c r="B3" s="243">
        <v>169999</v>
      </c>
      <c r="C3" s="244"/>
      <c r="D3" s="245"/>
      <c r="E3" s="16"/>
      <c r="F3" s="26"/>
      <c r="G3" s="139"/>
      <c r="H3" s="139"/>
      <c r="I3" s="240"/>
      <c r="J3" s="241"/>
      <c r="K3" s="241"/>
      <c r="L3" s="241"/>
      <c r="M3" s="241"/>
      <c r="N3" s="241"/>
      <c r="O3" s="241"/>
      <c r="P3" s="242"/>
      <c r="Q3" s="2"/>
      <c r="W3" s="2"/>
      <c r="X3" s="2"/>
    </row>
    <row r="4" spans="1:24" ht="31.5" customHeight="1" thickTop="1" x14ac:dyDescent="0.25">
      <c r="A4" s="27" t="s">
        <v>7</v>
      </c>
      <c r="B4" s="235" t="s">
        <v>50</v>
      </c>
      <c r="C4" s="235"/>
      <c r="D4" s="235"/>
      <c r="E4" s="16"/>
      <c r="F4" s="22"/>
      <c r="G4" s="22"/>
      <c r="H4" s="22"/>
      <c r="I4" s="16"/>
      <c r="J4" s="18"/>
      <c r="K4" s="19"/>
      <c r="L4" s="18"/>
      <c r="M4" s="28"/>
      <c r="N4" s="28"/>
      <c r="O4" s="28"/>
      <c r="P4" s="29"/>
      <c r="Q4" s="4"/>
      <c r="R4" s="4"/>
      <c r="T4" s="4"/>
      <c r="U4" s="4"/>
      <c r="W4" s="4"/>
    </row>
    <row r="5" spans="1:24" ht="16.5" thickBot="1" x14ac:dyDescent="0.3">
      <c r="A5" s="31"/>
      <c r="B5" s="32"/>
      <c r="C5" s="32"/>
      <c r="D5" s="33"/>
      <c r="E5" s="33"/>
      <c r="F5" s="30"/>
      <c r="G5" s="30"/>
      <c r="H5" s="30"/>
      <c r="I5" s="17"/>
      <c r="J5" s="20"/>
      <c r="K5" s="19"/>
      <c r="L5" s="18"/>
      <c r="M5" s="28"/>
      <c r="N5" s="28"/>
      <c r="O5" s="28"/>
      <c r="P5" s="29"/>
      <c r="Q5" s="4"/>
      <c r="R5" s="4"/>
      <c r="T5" s="4"/>
      <c r="U5" s="4"/>
      <c r="W5" s="4"/>
    </row>
    <row r="6" spans="1:24" ht="226.5" customHeight="1" thickBot="1" x14ac:dyDescent="0.3">
      <c r="A6" s="224" t="s">
        <v>105</v>
      </c>
      <c r="B6" s="225"/>
      <c r="C6" s="225"/>
      <c r="D6" s="225"/>
      <c r="E6" s="225"/>
      <c r="F6" s="225"/>
      <c r="G6" s="225"/>
      <c r="H6" s="225"/>
      <c r="I6" s="225"/>
      <c r="J6" s="226"/>
      <c r="K6" s="57"/>
      <c r="L6" s="18"/>
      <c r="M6" s="18"/>
      <c r="N6" s="18"/>
      <c r="O6" s="18"/>
      <c r="P6" s="16"/>
    </row>
    <row r="7" spans="1:24" x14ac:dyDescent="0.25">
      <c r="A7" s="5"/>
      <c r="B7" s="5"/>
      <c r="C7" s="5"/>
      <c r="D7" s="5"/>
      <c r="E7" s="5"/>
      <c r="F7" s="5"/>
      <c r="G7" s="5"/>
      <c r="H7" s="5"/>
      <c r="I7" s="5"/>
      <c r="J7" s="58"/>
      <c r="K7" s="8"/>
      <c r="L7" s="11"/>
      <c r="M7" s="11"/>
      <c r="N7" s="11"/>
      <c r="O7" s="11"/>
      <c r="P7" s="3"/>
      <c r="Q7" s="3"/>
      <c r="R7" s="3"/>
      <c r="S7" s="3"/>
      <c r="T7" s="3"/>
      <c r="U7" s="3"/>
      <c r="V7" s="3"/>
    </row>
    <row r="8" spans="1:24" ht="21" customHeight="1" x14ac:dyDescent="0.35">
      <c r="A8" s="227" t="s">
        <v>6</v>
      </c>
      <c r="B8" s="228"/>
      <c r="C8" s="228"/>
      <c r="D8" s="228"/>
      <c r="E8" s="228"/>
      <c r="F8" s="228"/>
      <c r="G8" s="228"/>
      <c r="H8" s="228"/>
      <c r="I8" s="228"/>
      <c r="J8" s="228"/>
      <c r="K8" s="228"/>
      <c r="L8" s="228"/>
      <c r="M8" s="228"/>
      <c r="N8" s="228"/>
      <c r="O8" s="228"/>
      <c r="P8" s="229"/>
      <c r="Q8" s="2"/>
    </row>
    <row r="9" spans="1:24" ht="24" customHeight="1" x14ac:dyDescent="0.25">
      <c r="A9" s="230" t="s">
        <v>13</v>
      </c>
      <c r="B9" s="230"/>
      <c r="C9" s="230"/>
      <c r="D9" s="230"/>
      <c r="E9" s="230"/>
      <c r="F9" s="230"/>
      <c r="G9" s="230"/>
      <c r="H9" s="230"/>
      <c r="I9" s="230"/>
      <c r="J9" s="230"/>
      <c r="K9" s="231" t="s">
        <v>11</v>
      </c>
      <c r="L9" s="232"/>
      <c r="M9" s="232"/>
      <c r="N9" s="232"/>
      <c r="O9" s="232"/>
      <c r="P9" s="233"/>
      <c r="Q9" s="2"/>
    </row>
    <row r="10" spans="1:24" s="9" customFormat="1" ht="214.5" customHeight="1" x14ac:dyDescent="0.25">
      <c r="A10" s="13" t="s">
        <v>84</v>
      </c>
      <c r="B10" s="60" t="s">
        <v>19</v>
      </c>
      <c r="C10" s="13" t="s">
        <v>20</v>
      </c>
      <c r="D10" s="59" t="s">
        <v>21</v>
      </c>
      <c r="E10" s="13" t="s">
        <v>9</v>
      </c>
      <c r="F10" s="14" t="s">
        <v>94</v>
      </c>
      <c r="G10" s="14" t="s">
        <v>96</v>
      </c>
      <c r="H10" s="14" t="s">
        <v>97</v>
      </c>
      <c r="I10" s="15" t="s">
        <v>81</v>
      </c>
      <c r="J10" s="126" t="s">
        <v>95</v>
      </c>
      <c r="K10" s="132" t="s">
        <v>10</v>
      </c>
      <c r="L10" s="83" t="s">
        <v>22</v>
      </c>
      <c r="M10" s="82" t="s">
        <v>44</v>
      </c>
      <c r="N10" s="82" t="s">
        <v>98</v>
      </c>
      <c r="O10" s="83" t="s">
        <v>99</v>
      </c>
      <c r="P10" s="34" t="s">
        <v>8</v>
      </c>
    </row>
    <row r="11" spans="1:24" s="69" customFormat="1" ht="33" customHeight="1" x14ac:dyDescent="0.25">
      <c r="A11" s="86" t="s">
        <v>32</v>
      </c>
      <c r="B11" s="87" t="s">
        <v>14</v>
      </c>
      <c r="C11" s="40">
        <v>43403</v>
      </c>
      <c r="D11" s="46">
        <v>43419</v>
      </c>
      <c r="E11" s="37" t="s">
        <v>36</v>
      </c>
      <c r="F11" s="38">
        <v>3185.04</v>
      </c>
      <c r="G11" s="38"/>
      <c r="H11" s="38"/>
      <c r="I11" s="88"/>
      <c r="J11" s="127">
        <f>F11*(1+I11)</f>
        <v>3185.04</v>
      </c>
      <c r="K11" s="133" t="s">
        <v>15</v>
      </c>
      <c r="L11" s="38">
        <v>3185.04</v>
      </c>
      <c r="M11" s="38">
        <v>0</v>
      </c>
      <c r="N11" s="38">
        <v>0</v>
      </c>
      <c r="O11" s="38">
        <f>(L11+M11-N11)</f>
        <v>3185.04</v>
      </c>
      <c r="P11" s="27" t="s">
        <v>45</v>
      </c>
    </row>
    <row r="12" spans="1:24" s="16" customFormat="1" ht="78.75" x14ac:dyDescent="0.25">
      <c r="A12" s="35" t="s">
        <v>32</v>
      </c>
      <c r="B12" s="36" t="s">
        <v>16</v>
      </c>
      <c r="C12" s="40">
        <v>43403</v>
      </c>
      <c r="D12" s="46">
        <v>43419</v>
      </c>
      <c r="E12" s="37" t="s">
        <v>47</v>
      </c>
      <c r="F12" s="89">
        <v>15325.23</v>
      </c>
      <c r="G12" s="89">
        <f>F12*0.002</f>
        <v>30.650459999999999</v>
      </c>
      <c r="H12" s="89">
        <v>500</v>
      </c>
      <c r="I12" s="88">
        <v>0.1</v>
      </c>
      <c r="J12" s="104">
        <f>(F12+G12-H12)*(1+I12)</f>
        <v>16341.468506000001</v>
      </c>
      <c r="K12" s="134" t="s">
        <v>15</v>
      </c>
      <c r="L12" s="44">
        <v>9563.2000000000007</v>
      </c>
      <c r="M12" s="44">
        <f>L12*0.002</f>
        <v>19.1264</v>
      </c>
      <c r="N12" s="44">
        <f>L12/F12*H12</f>
        <v>312.00836790051437</v>
      </c>
      <c r="O12" s="38">
        <f>(L12+M12-N12)*1.055</f>
        <v>9780.1855238649568</v>
      </c>
      <c r="P12" s="84" t="s">
        <v>100</v>
      </c>
    </row>
    <row r="13" spans="1:24" s="16" customFormat="1" ht="31.5" x14ac:dyDescent="0.25">
      <c r="A13" s="35" t="s">
        <v>32</v>
      </c>
      <c r="B13" s="36" t="s">
        <v>16</v>
      </c>
      <c r="C13" s="40">
        <v>43434</v>
      </c>
      <c r="D13" s="46">
        <v>43448</v>
      </c>
      <c r="E13" s="37" t="s">
        <v>33</v>
      </c>
      <c r="F13" s="41">
        <v>36330.673409090909</v>
      </c>
      <c r="G13" s="89">
        <f t="shared" ref="G13:G15" si="0">F13*0.002</f>
        <v>72.661346818181812</v>
      </c>
      <c r="H13" s="89"/>
      <c r="I13" s="39">
        <v>0.1</v>
      </c>
      <c r="J13" s="104">
        <f t="shared" ref="J13:J15" si="1">(F13+G13-H13)*(1+I13)</f>
        <v>40043.6682315</v>
      </c>
      <c r="K13" s="134" t="s">
        <v>15</v>
      </c>
      <c r="L13" s="44">
        <v>33673.300000000047</v>
      </c>
      <c r="M13" s="44">
        <f t="shared" ref="M13:M15" si="2">L13*0.002</f>
        <v>67.346600000000095</v>
      </c>
      <c r="N13" s="44"/>
      <c r="O13" s="38">
        <f t="shared" ref="O13:O19" si="3">(L13+M13-N13)*1.055</f>
        <v>35596.382163000046</v>
      </c>
      <c r="P13" s="45"/>
    </row>
    <row r="14" spans="1:24" s="16" customFormat="1" ht="31.5" x14ac:dyDescent="0.25">
      <c r="A14" s="35" t="s">
        <v>32</v>
      </c>
      <c r="B14" s="36" t="s">
        <v>16</v>
      </c>
      <c r="C14" s="40">
        <v>43455</v>
      </c>
      <c r="D14" s="46">
        <v>43469</v>
      </c>
      <c r="E14" s="37" t="s">
        <v>34</v>
      </c>
      <c r="F14" s="41">
        <v>36649.405227272728</v>
      </c>
      <c r="G14" s="89">
        <f t="shared" si="0"/>
        <v>73.29881045454546</v>
      </c>
      <c r="H14" s="89"/>
      <c r="I14" s="39">
        <v>0.1</v>
      </c>
      <c r="J14" s="104">
        <f t="shared" si="1"/>
        <v>40394.974441500002</v>
      </c>
      <c r="K14" s="134" t="s">
        <v>15</v>
      </c>
      <c r="L14" s="44">
        <v>18896.049999999814</v>
      </c>
      <c r="M14" s="44">
        <f t="shared" si="2"/>
        <v>37.792099999999628</v>
      </c>
      <c r="N14" s="44"/>
      <c r="O14" s="38">
        <f t="shared" si="3"/>
        <v>19975.2034154998</v>
      </c>
      <c r="P14" s="45"/>
    </row>
    <row r="15" spans="1:24" s="16" customFormat="1" ht="31.5" x14ac:dyDescent="0.25">
      <c r="A15" s="35" t="s">
        <v>32</v>
      </c>
      <c r="B15" s="36" t="s">
        <v>16</v>
      </c>
      <c r="C15" s="40">
        <v>43496</v>
      </c>
      <c r="D15" s="46">
        <v>43486</v>
      </c>
      <c r="E15" s="37" t="s">
        <v>35</v>
      </c>
      <c r="F15" s="41">
        <v>24040.774136363631</v>
      </c>
      <c r="G15" s="89">
        <f t="shared" si="0"/>
        <v>48.081548272727261</v>
      </c>
      <c r="H15" s="89"/>
      <c r="I15" s="39">
        <v>0.1</v>
      </c>
      <c r="J15" s="104">
        <f t="shared" si="1"/>
        <v>26497.741253099994</v>
      </c>
      <c r="K15" s="134" t="s">
        <v>15</v>
      </c>
      <c r="L15" s="44">
        <v>21698.140000000101</v>
      </c>
      <c r="M15" s="44">
        <f t="shared" si="2"/>
        <v>43.396280000000203</v>
      </c>
      <c r="N15" s="44"/>
      <c r="O15" s="38">
        <f t="shared" si="3"/>
        <v>22937.320775400105</v>
      </c>
      <c r="P15" s="45"/>
    </row>
    <row r="16" spans="1:24" s="16" customFormat="1" ht="15.75" x14ac:dyDescent="0.25">
      <c r="A16" s="117" t="s">
        <v>32</v>
      </c>
      <c r="B16" s="118"/>
      <c r="C16" s="119"/>
      <c r="D16" s="120"/>
      <c r="E16" s="121"/>
      <c r="F16" s="122">
        <f>SUM(F11:F15)</f>
        <v>115531.12277272726</v>
      </c>
      <c r="G16" s="122">
        <f t="shared" ref="G16:H16" si="4">SUM(G11:G15)</f>
        <v>224.69216554545454</v>
      </c>
      <c r="H16" s="122">
        <f t="shared" si="4"/>
        <v>500</v>
      </c>
      <c r="I16" s="123"/>
      <c r="J16" s="128">
        <f>SUM(J11:J15)</f>
        <v>126462.89243209999</v>
      </c>
      <c r="K16" s="135"/>
      <c r="L16" s="122">
        <f t="shared" ref="L16:O16" si="5">SUM(L11:L15)</f>
        <v>87015.729999999967</v>
      </c>
      <c r="M16" s="122">
        <f t="shared" si="5"/>
        <v>167.66137999999995</v>
      </c>
      <c r="N16" s="122">
        <f t="shared" si="5"/>
        <v>312.00836790051437</v>
      </c>
      <c r="O16" s="122">
        <f t="shared" si="5"/>
        <v>91474.131877764899</v>
      </c>
      <c r="P16" s="124"/>
    </row>
    <row r="17" spans="1:16" s="16" customFormat="1" ht="31.5" x14ac:dyDescent="0.25">
      <c r="A17" s="35" t="s">
        <v>37</v>
      </c>
      <c r="B17" s="36" t="s">
        <v>38</v>
      </c>
      <c r="C17" s="40">
        <v>43102</v>
      </c>
      <c r="D17" s="46">
        <v>43116</v>
      </c>
      <c r="E17" s="37" t="s">
        <v>39</v>
      </c>
      <c r="F17" s="41">
        <v>11468.219178082192</v>
      </c>
      <c r="G17" s="41">
        <v>252.30082191780821</v>
      </c>
      <c r="H17" s="41"/>
      <c r="I17" s="39">
        <v>5.5E-2</v>
      </c>
      <c r="J17" s="104">
        <f t="shared" ref="J17:J20" si="6">(F17+G17-H17)*(1+I17)</f>
        <v>12365.1486</v>
      </c>
      <c r="K17" s="134" t="s">
        <v>41</v>
      </c>
      <c r="L17" s="44">
        <v>11468.219178082192</v>
      </c>
      <c r="M17" s="44">
        <v>252.30082191780821</v>
      </c>
      <c r="N17" s="44">
        <f>L17*0.05</f>
        <v>573.41095890410963</v>
      </c>
      <c r="O17" s="38">
        <f t="shared" si="3"/>
        <v>11760.200038356164</v>
      </c>
      <c r="P17" s="84" t="s">
        <v>102</v>
      </c>
    </row>
    <row r="18" spans="1:16" s="16" customFormat="1" ht="31.5" x14ac:dyDescent="0.25">
      <c r="A18" s="35" t="s">
        <v>37</v>
      </c>
      <c r="B18" s="36" t="s">
        <v>38</v>
      </c>
      <c r="C18" s="40">
        <v>43128</v>
      </c>
      <c r="D18" s="46">
        <v>43140</v>
      </c>
      <c r="E18" s="37" t="s">
        <v>48</v>
      </c>
      <c r="F18" s="41">
        <v>22635.09784735812</v>
      </c>
      <c r="G18" s="41">
        <v>497.9721526418798</v>
      </c>
      <c r="H18" s="41"/>
      <c r="I18" s="39">
        <v>5.5E-2</v>
      </c>
      <c r="J18" s="104">
        <f t="shared" si="6"/>
        <v>24405.388849999999</v>
      </c>
      <c r="K18" s="134" t="s">
        <v>41</v>
      </c>
      <c r="L18" s="44">
        <v>22635.09784735812</v>
      </c>
      <c r="M18" s="44">
        <v>497.9721526418798</v>
      </c>
      <c r="N18" s="44">
        <f t="shared" ref="N18:N19" si="7">L18*0.05</f>
        <v>1131.754892367906</v>
      </c>
      <c r="O18" s="38">
        <f t="shared" si="3"/>
        <v>23211.387438551857</v>
      </c>
      <c r="P18" s="84" t="s">
        <v>103</v>
      </c>
    </row>
    <row r="19" spans="1:16" s="16" customFormat="1" ht="31.5" x14ac:dyDescent="0.25">
      <c r="A19" s="35" t="s">
        <v>37</v>
      </c>
      <c r="B19" s="36" t="s">
        <v>38</v>
      </c>
      <c r="C19" s="40">
        <v>43157</v>
      </c>
      <c r="D19" s="46">
        <v>43179</v>
      </c>
      <c r="E19" s="37" t="s">
        <v>40</v>
      </c>
      <c r="F19" s="41">
        <v>10079.686888454013</v>
      </c>
      <c r="G19" s="41">
        <v>221.75311154598785</v>
      </c>
      <c r="H19" s="41"/>
      <c r="I19" s="39">
        <v>5.5E-2</v>
      </c>
      <c r="J19" s="104">
        <f t="shared" si="6"/>
        <v>10868.019200000001</v>
      </c>
      <c r="K19" s="134" t="s">
        <v>41</v>
      </c>
      <c r="L19" s="44">
        <v>10079.686888454013</v>
      </c>
      <c r="M19" s="44">
        <v>221.75311154598785</v>
      </c>
      <c r="N19" s="44">
        <f t="shared" si="7"/>
        <v>503.98434442270064</v>
      </c>
      <c r="O19" s="38">
        <f t="shared" si="3"/>
        <v>10336.31571663405</v>
      </c>
      <c r="P19" s="84" t="s">
        <v>103</v>
      </c>
    </row>
    <row r="20" spans="1:16" s="16" customFormat="1" ht="15.75" x14ac:dyDescent="0.25">
      <c r="A20" s="35" t="s">
        <v>37</v>
      </c>
      <c r="B20" s="36" t="s">
        <v>38</v>
      </c>
      <c r="C20" s="40">
        <v>44593</v>
      </c>
      <c r="D20" s="46">
        <v>44598</v>
      </c>
      <c r="E20" s="37" t="s">
        <v>42</v>
      </c>
      <c r="F20" s="41">
        <v>2381.9278325</v>
      </c>
      <c r="G20" s="41"/>
      <c r="H20" s="41"/>
      <c r="I20" s="39"/>
      <c r="J20" s="104">
        <f t="shared" si="6"/>
        <v>2381.9278325</v>
      </c>
      <c r="K20" s="134" t="s">
        <v>41</v>
      </c>
      <c r="L20" s="44"/>
      <c r="M20" s="44"/>
      <c r="N20" s="44"/>
      <c r="O20" s="38"/>
      <c r="P20" s="84" t="s">
        <v>51</v>
      </c>
    </row>
    <row r="21" spans="1:16" s="16" customFormat="1" ht="15.75" x14ac:dyDescent="0.25">
      <c r="A21" s="117" t="s">
        <v>37</v>
      </c>
      <c r="B21" s="118"/>
      <c r="C21" s="119"/>
      <c r="D21" s="120"/>
      <c r="E21" s="121"/>
      <c r="F21" s="122">
        <f>SUM(F17:F20)</f>
        <v>46564.931746394323</v>
      </c>
      <c r="G21" s="122">
        <f t="shared" ref="G21:H21" si="8">SUM(G17:G20)</f>
        <v>972.02608610567586</v>
      </c>
      <c r="H21" s="122">
        <f t="shared" si="8"/>
        <v>0</v>
      </c>
      <c r="I21" s="123"/>
      <c r="J21" s="128">
        <f>SUM(J17:J20)</f>
        <v>50020.484482500004</v>
      </c>
      <c r="K21" s="135"/>
      <c r="L21" s="122">
        <f t="shared" ref="L21:O21" si="9">SUM(L17:L20)</f>
        <v>44183.003913894325</v>
      </c>
      <c r="M21" s="122">
        <f t="shared" si="9"/>
        <v>972.02608610567586</v>
      </c>
      <c r="N21" s="122">
        <f t="shared" si="9"/>
        <v>2209.1501956947163</v>
      </c>
      <c r="O21" s="122">
        <f t="shared" si="9"/>
        <v>45307.903193542079</v>
      </c>
      <c r="P21" s="125"/>
    </row>
    <row r="22" spans="1:16" s="12" customFormat="1" ht="15.75" x14ac:dyDescent="0.25">
      <c r="A22" s="71" t="s">
        <v>89</v>
      </c>
      <c r="B22" s="72"/>
      <c r="C22" s="73"/>
      <c r="D22" s="74"/>
      <c r="E22" s="75"/>
      <c r="F22" s="81">
        <f>+F16+F21</f>
        <v>162096.05451912159</v>
      </c>
      <c r="G22" s="81"/>
      <c r="H22" s="81"/>
      <c r="I22" s="81"/>
      <c r="J22" s="129">
        <f>+J16+J21</f>
        <v>176483.3769146</v>
      </c>
      <c r="K22" s="136"/>
      <c r="L22" s="81">
        <f>+L16+L21</f>
        <v>131198.73391389428</v>
      </c>
      <c r="M22" s="81">
        <f t="shared" ref="M22:O22" si="10">+M16+M21</f>
        <v>1139.6874661056759</v>
      </c>
      <c r="N22" s="81">
        <f t="shared" si="10"/>
        <v>2521.1585635952306</v>
      </c>
      <c r="O22" s="81">
        <f t="shared" si="10"/>
        <v>136782.03507130698</v>
      </c>
      <c r="P22" s="80"/>
    </row>
    <row r="23" spans="1:16" s="16" customFormat="1" ht="15.75" x14ac:dyDescent="0.25">
      <c r="A23" s="35" t="s">
        <v>23</v>
      </c>
      <c r="B23" s="36" t="s">
        <v>26</v>
      </c>
      <c r="C23" s="40">
        <v>43784</v>
      </c>
      <c r="D23" s="46">
        <v>43860</v>
      </c>
      <c r="E23" s="37" t="s">
        <v>29</v>
      </c>
      <c r="F23" s="70">
        <v>300</v>
      </c>
      <c r="G23" s="70"/>
      <c r="H23" s="70"/>
      <c r="I23" s="85">
        <v>0.2</v>
      </c>
      <c r="J23" s="104">
        <f t="shared" ref="J23:J25" si="11">F23*(1+I23)</f>
        <v>360</v>
      </c>
      <c r="K23" s="134"/>
      <c r="L23" s="44">
        <f>+F23</f>
        <v>300</v>
      </c>
      <c r="M23" s="44"/>
      <c r="N23" s="44"/>
      <c r="O23" s="38">
        <f>+L23+M23-N23</f>
        <v>300</v>
      </c>
      <c r="P23" s="45"/>
    </row>
    <row r="24" spans="1:16" s="16" customFormat="1" ht="15.75" x14ac:dyDescent="0.25">
      <c r="A24" s="35" t="s">
        <v>25</v>
      </c>
      <c r="B24" s="36" t="s">
        <v>27</v>
      </c>
      <c r="C24" s="40">
        <v>43894</v>
      </c>
      <c r="D24" s="46">
        <v>43916</v>
      </c>
      <c r="E24" s="37" t="s">
        <v>30</v>
      </c>
      <c r="F24" s="70">
        <v>3844.166666666667</v>
      </c>
      <c r="G24" s="70"/>
      <c r="H24" s="70"/>
      <c r="I24" s="85">
        <v>0.2</v>
      </c>
      <c r="J24" s="104">
        <f t="shared" si="11"/>
        <v>4613</v>
      </c>
      <c r="K24" s="134"/>
      <c r="L24" s="44">
        <f t="shared" ref="L24:L25" si="12">+F24</f>
        <v>3844.166666666667</v>
      </c>
      <c r="M24" s="44"/>
      <c r="N24" s="44"/>
      <c r="O24" s="38">
        <f t="shared" ref="O24:O25" si="13">+L24+M24-N24</f>
        <v>3844.166666666667</v>
      </c>
      <c r="P24" s="45"/>
    </row>
    <row r="25" spans="1:16" s="16" customFormat="1" ht="15.75" x14ac:dyDescent="0.25">
      <c r="A25" s="35" t="s">
        <v>24</v>
      </c>
      <c r="B25" s="36" t="s">
        <v>28</v>
      </c>
      <c r="C25" s="40">
        <v>43901</v>
      </c>
      <c r="D25" s="46">
        <v>43970</v>
      </c>
      <c r="E25" s="37" t="s">
        <v>31</v>
      </c>
      <c r="F25" s="70">
        <v>113.32500000000002</v>
      </c>
      <c r="G25" s="70"/>
      <c r="H25" s="70"/>
      <c r="I25" s="85">
        <v>0.2</v>
      </c>
      <c r="J25" s="104">
        <f t="shared" si="11"/>
        <v>135.99</v>
      </c>
      <c r="K25" s="134"/>
      <c r="L25" s="44">
        <f t="shared" si="12"/>
        <v>113.32500000000002</v>
      </c>
      <c r="M25" s="44"/>
      <c r="N25" s="44"/>
      <c r="O25" s="38">
        <f t="shared" si="13"/>
        <v>113.32500000000002</v>
      </c>
      <c r="P25" s="45"/>
    </row>
    <row r="26" spans="1:16" s="12" customFormat="1" ht="15.75" x14ac:dyDescent="0.25">
      <c r="A26" s="71" t="s">
        <v>90</v>
      </c>
      <c r="B26" s="72"/>
      <c r="C26" s="73"/>
      <c r="D26" s="74"/>
      <c r="E26" s="75"/>
      <c r="F26" s="81">
        <f>SUM(F23:F25)</f>
        <v>4257.4916666666668</v>
      </c>
      <c r="G26" s="81"/>
      <c r="H26" s="81"/>
      <c r="I26" s="81"/>
      <c r="J26" s="130">
        <f>SUM(J23:J25)</f>
        <v>5108.99</v>
      </c>
      <c r="K26" s="136"/>
      <c r="L26" s="76">
        <f>SUM(L23:L25)</f>
        <v>4257.4916666666668</v>
      </c>
      <c r="M26" s="76">
        <f t="shared" ref="M26:O26" si="14">SUM(M23:M25)</f>
        <v>0</v>
      </c>
      <c r="N26" s="76">
        <f t="shared" si="14"/>
        <v>0</v>
      </c>
      <c r="O26" s="76">
        <f t="shared" si="14"/>
        <v>4257.4916666666668</v>
      </c>
      <c r="P26" s="80" t="s">
        <v>101</v>
      </c>
    </row>
    <row r="27" spans="1:16" s="68" customFormat="1" ht="42" customHeight="1" x14ac:dyDescent="0.25">
      <c r="A27" s="61" t="s">
        <v>12</v>
      </c>
      <c r="B27" s="62" t="s">
        <v>0</v>
      </c>
      <c r="C27" s="62"/>
      <c r="D27" s="62" t="s">
        <v>0</v>
      </c>
      <c r="E27" s="62"/>
      <c r="F27" s="63">
        <f>+F22+F26</f>
        <v>166353.54618578826</v>
      </c>
      <c r="G27" s="63">
        <f t="shared" ref="G27:H27" si="15">+G22+G26</f>
        <v>0</v>
      </c>
      <c r="H27" s="63">
        <f t="shared" si="15"/>
        <v>0</v>
      </c>
      <c r="I27" s="63"/>
      <c r="J27" s="131">
        <f>+J22+J26</f>
        <v>181592.36691459999</v>
      </c>
      <c r="K27" s="137"/>
      <c r="L27" s="63">
        <f t="shared" ref="L27" si="16">+L22+L26</f>
        <v>135456.22558056095</v>
      </c>
      <c r="M27" s="63">
        <f t="shared" ref="M27" si="17">+M22+M26</f>
        <v>1139.6874661056759</v>
      </c>
      <c r="N27" s="63">
        <f t="shared" ref="N27" si="18">+N22+N26</f>
        <v>2521.1585635952306</v>
      </c>
      <c r="O27" s="63">
        <f t="shared" ref="O27" si="19">+O22+O26</f>
        <v>141039.52673797365</v>
      </c>
      <c r="P27" s="67"/>
    </row>
    <row r="28" spans="1:16" s="12" customFormat="1" ht="15.75" x14ac:dyDescent="0.25">
      <c r="A28" s="47"/>
      <c r="B28" s="48"/>
      <c r="C28" s="48"/>
      <c r="D28" s="48"/>
      <c r="E28" s="47"/>
      <c r="F28" s="49"/>
      <c r="G28" s="49"/>
      <c r="H28" s="49"/>
      <c r="I28" s="50"/>
      <c r="J28" s="49"/>
      <c r="K28" s="47"/>
      <c r="L28" s="49"/>
      <c r="M28" s="49"/>
      <c r="N28" s="49"/>
      <c r="O28" s="49"/>
      <c r="P28" s="51"/>
    </row>
    <row r="29" spans="1:16" s="16" customFormat="1" ht="15.75" x14ac:dyDescent="0.25">
      <c r="A29" s="52"/>
      <c r="B29" s="52"/>
      <c r="C29" s="53"/>
      <c r="D29" s="53"/>
      <c r="E29" s="53"/>
      <c r="F29" s="53"/>
      <c r="G29" s="53"/>
      <c r="H29" s="53"/>
      <c r="I29" s="54"/>
      <c r="J29" s="55"/>
      <c r="K29" s="54"/>
      <c r="L29" s="54"/>
      <c r="M29" s="54"/>
      <c r="N29" s="54"/>
      <c r="O29" s="54"/>
      <c r="P29" s="54"/>
    </row>
    <row r="30" spans="1:16" s="16" customFormat="1" ht="15.75" x14ac:dyDescent="0.25">
      <c r="A30" s="16" t="s">
        <v>17</v>
      </c>
      <c r="I30" s="18"/>
      <c r="J30" s="19"/>
      <c r="K30" s="18"/>
      <c r="L30" s="18"/>
      <c r="M30" s="18"/>
      <c r="N30" s="18"/>
      <c r="P30" s="18"/>
    </row>
    <row r="31" spans="1:16" s="16" customFormat="1" ht="15.75" x14ac:dyDescent="0.25">
      <c r="A31" s="16" t="s">
        <v>18</v>
      </c>
      <c r="I31" s="18"/>
      <c r="J31" s="19"/>
      <c r="K31" s="18"/>
      <c r="L31" s="18"/>
      <c r="M31" s="18"/>
      <c r="N31" s="18"/>
    </row>
    <row r="32" spans="1:16" s="16" customFormat="1" ht="15.75" x14ac:dyDescent="0.25">
      <c r="I32" s="18"/>
      <c r="J32" s="19"/>
      <c r="K32" s="18"/>
      <c r="L32" s="18"/>
      <c r="M32" s="18"/>
      <c r="N32" s="18"/>
    </row>
    <row r="33" spans="1:16" s="16" customFormat="1" ht="15.75" x14ac:dyDescent="0.25">
      <c r="B33" s="16" t="s">
        <v>1</v>
      </c>
      <c r="I33" s="18"/>
      <c r="J33" s="19"/>
      <c r="K33" s="18"/>
      <c r="L33" s="18"/>
      <c r="M33" s="18"/>
      <c r="N33" s="18"/>
    </row>
    <row r="34" spans="1:16" s="16" customFormat="1" ht="15.75" x14ac:dyDescent="0.25">
      <c r="I34" s="18"/>
      <c r="J34" s="19"/>
      <c r="K34" s="18"/>
      <c r="L34" s="18"/>
      <c r="M34" s="18"/>
      <c r="N34" s="18"/>
      <c r="P34" s="18"/>
    </row>
    <row r="35" spans="1:16" s="16" customFormat="1" ht="15.75" x14ac:dyDescent="0.25">
      <c r="B35" s="16" t="s">
        <v>2</v>
      </c>
      <c r="I35" s="18"/>
      <c r="J35" s="19"/>
      <c r="K35" s="18"/>
      <c r="L35" s="18"/>
      <c r="M35" s="18"/>
      <c r="N35" s="18"/>
    </row>
    <row r="36" spans="1:16" s="16" customFormat="1" ht="15.75" x14ac:dyDescent="0.25">
      <c r="I36" s="18"/>
      <c r="J36" s="19"/>
      <c r="K36" s="18"/>
      <c r="L36" s="18"/>
      <c r="M36" s="18"/>
      <c r="N36" s="18"/>
    </row>
    <row r="37" spans="1:16" s="16" customFormat="1" ht="15.75" x14ac:dyDescent="0.25">
      <c r="B37" s="16" t="s">
        <v>46</v>
      </c>
      <c r="I37" s="18"/>
      <c r="J37" s="19"/>
      <c r="K37" s="18"/>
      <c r="L37" s="18"/>
      <c r="M37" s="18"/>
      <c r="N37" s="18"/>
    </row>
    <row r="38" spans="1:16" s="16" customFormat="1" ht="15.75" x14ac:dyDescent="0.25">
      <c r="B38" s="56" t="s">
        <v>3</v>
      </c>
      <c r="I38" s="18"/>
      <c r="J38" s="19"/>
      <c r="K38" s="18"/>
      <c r="L38" s="18"/>
      <c r="M38" s="18"/>
      <c r="N38" s="18"/>
    </row>
    <row r="39" spans="1:16" s="16" customFormat="1" ht="15.75" x14ac:dyDescent="0.25">
      <c r="A39" s="17"/>
      <c r="B39" s="17"/>
      <c r="C39" s="17"/>
      <c r="I39" s="18"/>
      <c r="J39" s="19"/>
      <c r="K39" s="18"/>
      <c r="L39" s="18"/>
      <c r="M39" s="18"/>
      <c r="N39" s="18"/>
    </row>
    <row r="40" spans="1:16" s="16" customFormat="1" ht="145.5" customHeight="1" x14ac:dyDescent="0.25">
      <c r="B40" s="234"/>
      <c r="C40" s="234"/>
      <c r="D40" s="234"/>
      <c r="I40" s="18"/>
      <c r="J40" s="19"/>
      <c r="K40" s="18"/>
      <c r="L40" s="18"/>
      <c r="M40" s="18"/>
      <c r="N40" s="18"/>
    </row>
    <row r="41" spans="1:16" s="16" customFormat="1" ht="15.75" x14ac:dyDescent="0.25">
      <c r="A41" s="29"/>
      <c r="B41" s="29"/>
      <c r="C41" s="29"/>
      <c r="J41" s="18"/>
      <c r="K41" s="19"/>
      <c r="L41" s="18"/>
      <c r="M41" s="18"/>
      <c r="N41" s="18"/>
      <c r="O41" s="18"/>
    </row>
  </sheetData>
  <sheetProtection selectLockedCells="1" selectUnlockedCells="1"/>
  <mergeCells count="10">
    <mergeCell ref="B4:D4"/>
    <mergeCell ref="B1:D1"/>
    <mergeCell ref="B2:D2"/>
    <mergeCell ref="I2:P3"/>
    <mergeCell ref="B3:D3"/>
    <mergeCell ref="A6:J6"/>
    <mergeCell ref="A8:P8"/>
    <mergeCell ref="A9:J9"/>
    <mergeCell ref="K9:P9"/>
    <mergeCell ref="B40:D40"/>
  </mergeCells>
  <printOptions horizontalCentered="1" verticalCentered="1"/>
  <pageMargins left="0" right="0" top="0" bottom="0" header="0.31496062992125984" footer="0.31496062992125984"/>
  <pageSetup paperSize="8"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F94D-0A0B-468F-99F5-1C16392A3E72}">
  <sheetPr>
    <pageSetUpPr fitToPage="1"/>
  </sheetPr>
  <dimension ref="A1:X100"/>
  <sheetViews>
    <sheetView showGridLines="0" tabSelected="1" zoomScaleNormal="100" zoomScaleSheetLayoutView="80" workbookViewId="0">
      <selection activeCell="P87" sqref="P87"/>
    </sheetView>
  </sheetViews>
  <sheetFormatPr baseColWidth="10" defaultColWidth="11.42578125" defaultRowHeight="15" x14ac:dyDescent="0.25"/>
  <cols>
    <col min="1" max="1" width="35.28515625" style="1" customWidth="1"/>
    <col min="2" max="2" width="27.28515625" style="1" customWidth="1"/>
    <col min="3" max="3" width="23.28515625" style="1" customWidth="1"/>
    <col min="4" max="4" width="19.7109375" style="1" customWidth="1"/>
    <col min="5" max="5" width="26.28515625" style="1" customWidth="1"/>
    <col min="6" max="9" width="20.42578125" style="1" customWidth="1"/>
    <col min="10" max="10" width="18.140625" style="10" customWidth="1"/>
    <col min="11" max="11" width="20.5703125" style="7" customWidth="1"/>
    <col min="12" max="15" width="23.7109375" style="10" customWidth="1"/>
    <col min="16" max="16" width="60" style="1" customWidth="1"/>
    <col min="17" max="17" width="26.85546875" style="1" customWidth="1"/>
    <col min="18" max="18" width="18.5703125" style="1" customWidth="1"/>
    <col min="19" max="19" width="26" style="1" customWidth="1"/>
    <col min="20" max="21" width="17.42578125" style="1" customWidth="1"/>
    <col min="22" max="22" width="36.5703125" style="1" customWidth="1"/>
    <col min="23" max="16384" width="11.42578125" style="1"/>
  </cols>
  <sheetData>
    <row r="1" spans="1:24" ht="31.5" customHeight="1" thickBot="1" x14ac:dyDescent="0.3">
      <c r="A1" s="21" t="s">
        <v>4</v>
      </c>
      <c r="B1" s="247"/>
      <c r="C1" s="248"/>
      <c r="D1" s="249"/>
      <c r="E1" s="16"/>
      <c r="F1" s="22"/>
      <c r="G1" s="22"/>
      <c r="H1" s="22"/>
      <c r="I1" s="16"/>
      <c r="J1" s="23"/>
      <c r="K1" s="24"/>
      <c r="L1" s="20"/>
      <c r="M1" s="20"/>
      <c r="N1" s="20"/>
      <c r="O1" s="20"/>
      <c r="P1" s="17"/>
      <c r="Q1" s="3"/>
      <c r="R1" s="3"/>
      <c r="S1" s="3"/>
      <c r="T1" s="3"/>
      <c r="U1" s="3"/>
      <c r="V1" s="3"/>
      <c r="W1" s="6"/>
      <c r="X1" s="2"/>
    </row>
    <row r="2" spans="1:24" ht="31.5" customHeight="1" thickTop="1" x14ac:dyDescent="0.25">
      <c r="A2" s="21" t="s">
        <v>5</v>
      </c>
      <c r="B2" s="247"/>
      <c r="C2" s="248"/>
      <c r="D2" s="249"/>
      <c r="E2" s="16"/>
      <c r="F2" s="25"/>
      <c r="G2" s="138"/>
      <c r="H2" s="138"/>
      <c r="I2" s="237" t="s">
        <v>82</v>
      </c>
      <c r="J2" s="238"/>
      <c r="K2" s="238"/>
      <c r="L2" s="238"/>
      <c r="M2" s="238"/>
      <c r="N2" s="238"/>
      <c r="O2" s="238"/>
      <c r="P2" s="239"/>
      <c r="Q2" s="2"/>
      <c r="W2" s="2"/>
      <c r="X2" s="2"/>
    </row>
    <row r="3" spans="1:24" ht="31.5" customHeight="1" thickBot="1" x14ac:dyDescent="0.3">
      <c r="A3" s="27" t="s">
        <v>104</v>
      </c>
      <c r="B3" s="247"/>
      <c r="C3" s="248"/>
      <c r="D3" s="249"/>
      <c r="E3" s="16"/>
      <c r="F3" s="26"/>
      <c r="G3" s="139"/>
      <c r="H3" s="139"/>
      <c r="I3" s="240"/>
      <c r="J3" s="241"/>
      <c r="K3" s="241"/>
      <c r="L3" s="241"/>
      <c r="M3" s="241"/>
      <c r="N3" s="241"/>
      <c r="O3" s="241"/>
      <c r="P3" s="242"/>
      <c r="Q3" s="2"/>
      <c r="W3" s="2"/>
      <c r="X3" s="2"/>
    </row>
    <row r="4" spans="1:24" ht="31.5" customHeight="1" thickTop="1" x14ac:dyDescent="0.25">
      <c r="A4" s="27" t="s">
        <v>7</v>
      </c>
      <c r="B4" s="243"/>
      <c r="C4" s="244"/>
      <c r="D4" s="245"/>
      <c r="E4" s="16"/>
      <c r="F4" s="22"/>
      <c r="G4" s="22"/>
      <c r="H4" s="22"/>
      <c r="I4" s="16"/>
      <c r="J4" s="18"/>
      <c r="K4" s="19"/>
      <c r="L4" s="18"/>
      <c r="M4" s="28"/>
      <c r="N4" s="28"/>
      <c r="O4" s="28"/>
      <c r="P4" s="29"/>
      <c r="Q4" s="4"/>
      <c r="R4" s="4"/>
      <c r="T4" s="4"/>
      <c r="U4" s="4"/>
      <c r="W4" s="4"/>
    </row>
    <row r="5" spans="1:24" ht="16.5" thickBot="1" x14ac:dyDescent="0.3">
      <c r="A5" s="31"/>
      <c r="B5" s="32"/>
      <c r="C5" s="32"/>
      <c r="D5" s="33"/>
      <c r="E5" s="33"/>
      <c r="F5" s="30"/>
      <c r="G5" s="30"/>
      <c r="H5" s="30"/>
      <c r="I5" s="17"/>
      <c r="J5" s="20"/>
      <c r="K5" s="19"/>
      <c r="L5" s="18"/>
      <c r="M5" s="28"/>
      <c r="N5" s="28"/>
      <c r="O5" s="28"/>
      <c r="P5" s="29"/>
      <c r="Q5" s="4"/>
      <c r="R5" s="4"/>
      <c r="T5" s="4"/>
      <c r="U5" s="4"/>
      <c r="W5" s="4"/>
    </row>
    <row r="6" spans="1:24" ht="238.5" customHeight="1" thickBot="1" x14ac:dyDescent="0.3">
      <c r="A6" s="224" t="s">
        <v>105</v>
      </c>
      <c r="B6" s="225"/>
      <c r="C6" s="225"/>
      <c r="D6" s="225"/>
      <c r="E6" s="225"/>
      <c r="F6" s="225"/>
      <c r="G6" s="225"/>
      <c r="H6" s="225"/>
      <c r="I6" s="225"/>
      <c r="J6" s="226"/>
      <c r="K6" s="57"/>
      <c r="L6" s="18"/>
      <c r="M6" s="18"/>
      <c r="N6" s="18"/>
      <c r="O6" s="18"/>
      <c r="P6" s="16"/>
    </row>
    <row r="7" spans="1:24" x14ac:dyDescent="0.25">
      <c r="A7" s="5"/>
      <c r="B7" s="5"/>
      <c r="C7" s="5"/>
      <c r="D7" s="5"/>
      <c r="E7" s="5"/>
      <c r="F7" s="5"/>
      <c r="G7" s="5"/>
      <c r="H7" s="5"/>
      <c r="I7" s="5"/>
      <c r="J7" s="58"/>
      <c r="K7" s="8"/>
      <c r="L7" s="11"/>
      <c r="M7" s="11"/>
      <c r="N7" s="11"/>
      <c r="O7" s="11"/>
      <c r="P7" s="3"/>
      <c r="Q7" s="3"/>
      <c r="R7" s="3"/>
      <c r="S7" s="3"/>
      <c r="T7" s="3"/>
      <c r="U7" s="3"/>
      <c r="V7" s="3"/>
    </row>
    <row r="8" spans="1:24" ht="21" customHeight="1" x14ac:dyDescent="0.35">
      <c r="A8" s="227" t="s">
        <v>6</v>
      </c>
      <c r="B8" s="228"/>
      <c r="C8" s="228"/>
      <c r="D8" s="228"/>
      <c r="E8" s="228"/>
      <c r="F8" s="228"/>
      <c r="G8" s="228"/>
      <c r="H8" s="228"/>
      <c r="I8" s="228"/>
      <c r="J8" s="228"/>
      <c r="K8" s="228"/>
      <c r="L8" s="228"/>
      <c r="M8" s="228"/>
      <c r="N8" s="228"/>
      <c r="O8" s="228"/>
      <c r="P8" s="229"/>
      <c r="Q8" s="2"/>
    </row>
    <row r="9" spans="1:24" ht="24" customHeight="1" x14ac:dyDescent="0.25">
      <c r="A9" s="230" t="s">
        <v>13</v>
      </c>
      <c r="B9" s="230"/>
      <c r="C9" s="230"/>
      <c r="D9" s="230"/>
      <c r="E9" s="230"/>
      <c r="F9" s="230"/>
      <c r="G9" s="230"/>
      <c r="H9" s="230"/>
      <c r="I9" s="230"/>
      <c r="J9" s="246"/>
      <c r="K9" s="231" t="s">
        <v>11</v>
      </c>
      <c r="L9" s="232"/>
      <c r="M9" s="232"/>
      <c r="N9" s="232"/>
      <c r="O9" s="232"/>
      <c r="P9" s="233"/>
      <c r="Q9" s="2"/>
    </row>
    <row r="10" spans="1:24" s="9" customFormat="1" ht="214.5" customHeight="1" x14ac:dyDescent="0.25">
      <c r="A10" s="59" t="s">
        <v>87</v>
      </c>
      <c r="B10" s="60" t="s">
        <v>19</v>
      </c>
      <c r="C10" s="13" t="s">
        <v>20</v>
      </c>
      <c r="D10" s="59" t="s">
        <v>83</v>
      </c>
      <c r="E10" s="13" t="s">
        <v>9</v>
      </c>
      <c r="F10" s="14" t="s">
        <v>94</v>
      </c>
      <c r="G10" s="14" t="s">
        <v>96</v>
      </c>
      <c r="H10" s="14" t="s">
        <v>97</v>
      </c>
      <c r="I10" s="15" t="s">
        <v>81</v>
      </c>
      <c r="J10" s="126" t="s">
        <v>95</v>
      </c>
      <c r="K10" s="132" t="s">
        <v>10</v>
      </c>
      <c r="L10" s="83" t="s">
        <v>22</v>
      </c>
      <c r="M10" s="82" t="s">
        <v>44</v>
      </c>
      <c r="N10" s="82" t="s">
        <v>98</v>
      </c>
      <c r="O10" s="83" t="s">
        <v>99</v>
      </c>
      <c r="P10" s="34" t="s">
        <v>8</v>
      </c>
    </row>
    <row r="11" spans="1:24" s="12" customFormat="1" ht="15.75" x14ac:dyDescent="0.25">
      <c r="A11" s="35" t="s">
        <v>86</v>
      </c>
      <c r="B11" s="36"/>
      <c r="C11" s="40"/>
      <c r="D11" s="46"/>
      <c r="E11" s="37"/>
      <c r="F11" s="41"/>
      <c r="G11" s="41"/>
      <c r="H11" s="41"/>
      <c r="I11" s="39"/>
      <c r="J11" s="42">
        <f>(F11+G11-H11)*(1+I11)</f>
        <v>0</v>
      </c>
      <c r="K11" s="43"/>
      <c r="L11" s="44"/>
      <c r="M11" s="44"/>
      <c r="N11" s="44"/>
      <c r="O11" s="38"/>
      <c r="P11" s="45"/>
    </row>
    <row r="12" spans="1:24" s="12" customFormat="1" ht="15.75" x14ac:dyDescent="0.25">
      <c r="A12" s="35"/>
      <c r="B12" s="36"/>
      <c r="C12" s="40"/>
      <c r="D12" s="46"/>
      <c r="E12" s="37"/>
      <c r="F12" s="41"/>
      <c r="G12" s="41"/>
      <c r="H12" s="41"/>
      <c r="I12" s="39"/>
      <c r="J12" s="42">
        <f t="shared" ref="J12:J24" si="0">(F12+G12-H12)*(1+I12)</f>
        <v>0</v>
      </c>
      <c r="K12" s="43"/>
      <c r="L12" s="44"/>
      <c r="M12" s="44"/>
      <c r="N12" s="44"/>
      <c r="O12" s="38"/>
      <c r="P12" s="45"/>
    </row>
    <row r="13" spans="1:24" s="12" customFormat="1" ht="15.75" x14ac:dyDescent="0.25">
      <c r="A13" s="35"/>
      <c r="B13" s="36"/>
      <c r="C13" s="40"/>
      <c r="D13" s="46"/>
      <c r="E13" s="37"/>
      <c r="F13" s="41"/>
      <c r="G13" s="41"/>
      <c r="H13" s="41"/>
      <c r="I13" s="39"/>
      <c r="J13" s="42">
        <f t="shared" si="0"/>
        <v>0</v>
      </c>
      <c r="K13" s="43"/>
      <c r="L13" s="44"/>
      <c r="M13" s="44"/>
      <c r="N13" s="44"/>
      <c r="O13" s="38"/>
      <c r="P13" s="45"/>
    </row>
    <row r="14" spans="1:24" s="12" customFormat="1" ht="15.75" x14ac:dyDescent="0.25">
      <c r="A14" s="35"/>
      <c r="B14" s="36"/>
      <c r="C14" s="40"/>
      <c r="D14" s="46"/>
      <c r="E14" s="37"/>
      <c r="F14" s="41"/>
      <c r="G14" s="41"/>
      <c r="H14" s="41"/>
      <c r="I14" s="39"/>
      <c r="J14" s="42">
        <f t="shared" si="0"/>
        <v>0</v>
      </c>
      <c r="K14" s="43"/>
      <c r="L14" s="44"/>
      <c r="M14" s="44"/>
      <c r="N14" s="44"/>
      <c r="O14" s="38"/>
      <c r="P14" s="45"/>
    </row>
    <row r="15" spans="1:24" s="12" customFormat="1" ht="15.75" x14ac:dyDescent="0.25">
      <c r="A15" s="105" t="s">
        <v>91</v>
      </c>
      <c r="B15" s="106"/>
      <c r="C15" s="107"/>
      <c r="D15" s="108"/>
      <c r="E15" s="109"/>
      <c r="F15" s="110">
        <f>SUM(F11:F14)</f>
        <v>0</v>
      </c>
      <c r="G15" s="110">
        <f t="shared" ref="G15:H15" si="1">SUM(G11:G14)</f>
        <v>0</v>
      </c>
      <c r="H15" s="110">
        <f t="shared" si="1"/>
        <v>0</v>
      </c>
      <c r="I15" s="111"/>
      <c r="J15" s="112">
        <f t="shared" ref="J15" si="2">SUM(J11:J14)</f>
        <v>0</v>
      </c>
      <c r="K15" s="113"/>
      <c r="L15" s="114">
        <f t="shared" ref="L15:O15" si="3">SUM(L11:L14)</f>
        <v>0</v>
      </c>
      <c r="M15" s="114">
        <f t="shared" si="3"/>
        <v>0</v>
      </c>
      <c r="N15" s="114">
        <f t="shared" ref="N15" si="4">SUM(N11:N14)</f>
        <v>0</v>
      </c>
      <c r="O15" s="115">
        <f t="shared" si="3"/>
        <v>0</v>
      </c>
      <c r="P15" s="116"/>
    </row>
    <row r="16" spans="1:24" s="12" customFormat="1" ht="15.75" x14ac:dyDescent="0.25">
      <c r="A16" s="35" t="s">
        <v>86</v>
      </c>
      <c r="B16" s="36"/>
      <c r="C16" s="40"/>
      <c r="D16" s="46"/>
      <c r="E16" s="37"/>
      <c r="F16" s="41"/>
      <c r="G16" s="41"/>
      <c r="H16" s="41"/>
      <c r="I16" s="39"/>
      <c r="J16" s="42">
        <f t="shared" si="0"/>
        <v>0</v>
      </c>
      <c r="K16" s="43"/>
      <c r="L16" s="44"/>
      <c r="M16" s="44"/>
      <c r="N16" s="44"/>
      <c r="O16" s="38"/>
      <c r="P16" s="45"/>
    </row>
    <row r="17" spans="1:16" s="12" customFormat="1" ht="15.75" x14ac:dyDescent="0.25">
      <c r="A17" s="35"/>
      <c r="B17" s="36"/>
      <c r="C17" s="40"/>
      <c r="D17" s="46"/>
      <c r="E17" s="37"/>
      <c r="F17" s="41"/>
      <c r="G17" s="41"/>
      <c r="H17" s="41"/>
      <c r="I17" s="39"/>
      <c r="J17" s="42">
        <f t="shared" si="0"/>
        <v>0</v>
      </c>
      <c r="K17" s="43"/>
      <c r="L17" s="44"/>
      <c r="M17" s="44"/>
      <c r="N17" s="44"/>
      <c r="O17" s="38"/>
      <c r="P17" s="45"/>
    </row>
    <row r="18" spans="1:16" s="12" customFormat="1" ht="15.75" x14ac:dyDescent="0.25">
      <c r="A18" s="35"/>
      <c r="B18" s="36"/>
      <c r="C18" s="40"/>
      <c r="D18" s="46"/>
      <c r="E18" s="37"/>
      <c r="F18" s="41"/>
      <c r="G18" s="41"/>
      <c r="H18" s="41"/>
      <c r="I18" s="39"/>
      <c r="J18" s="42">
        <f t="shared" si="0"/>
        <v>0</v>
      </c>
      <c r="K18" s="43"/>
      <c r="L18" s="44"/>
      <c r="M18" s="44"/>
      <c r="N18" s="44"/>
      <c r="O18" s="38"/>
      <c r="P18" s="45"/>
    </row>
    <row r="19" spans="1:16" s="12" customFormat="1" ht="15.75" x14ac:dyDescent="0.25">
      <c r="A19" s="35"/>
      <c r="B19" s="36"/>
      <c r="C19" s="40"/>
      <c r="D19" s="46"/>
      <c r="E19" s="37"/>
      <c r="F19" s="41"/>
      <c r="G19" s="41"/>
      <c r="H19" s="41"/>
      <c r="I19" s="39"/>
      <c r="J19" s="42">
        <f t="shared" si="0"/>
        <v>0</v>
      </c>
      <c r="K19" s="43"/>
      <c r="L19" s="44"/>
      <c r="M19" s="44"/>
      <c r="N19" s="44"/>
      <c r="O19" s="38"/>
      <c r="P19" s="45"/>
    </row>
    <row r="20" spans="1:16" s="12" customFormat="1" ht="15.75" x14ac:dyDescent="0.25">
      <c r="A20" s="105" t="s">
        <v>92</v>
      </c>
      <c r="B20" s="106"/>
      <c r="C20" s="107"/>
      <c r="D20" s="108"/>
      <c r="E20" s="109"/>
      <c r="F20" s="110">
        <f>SUM(F16:F19)</f>
        <v>0</v>
      </c>
      <c r="G20" s="110">
        <f>SUM(G16:G19)</f>
        <v>0</v>
      </c>
      <c r="H20" s="110">
        <f>SUM(H16:H19)</f>
        <v>0</v>
      </c>
      <c r="I20" s="111"/>
      <c r="J20" s="112">
        <f>SUM(J16:J19)</f>
        <v>0</v>
      </c>
      <c r="K20" s="113"/>
      <c r="L20" s="114">
        <f>SUM(L16:L19)</f>
        <v>0</v>
      </c>
      <c r="M20" s="114">
        <f>SUM(M16:M19)</f>
        <v>0</v>
      </c>
      <c r="N20" s="114">
        <f>SUM(N16:N19)</f>
        <v>0</v>
      </c>
      <c r="O20" s="115">
        <f>SUM(O16:O19)</f>
        <v>0</v>
      </c>
      <c r="P20" s="116"/>
    </row>
    <row r="21" spans="1:16" s="12" customFormat="1" ht="15.75" x14ac:dyDescent="0.25">
      <c r="A21" s="35" t="s">
        <v>86</v>
      </c>
      <c r="B21" s="36"/>
      <c r="C21" s="40"/>
      <c r="D21" s="46"/>
      <c r="E21" s="37"/>
      <c r="F21" s="41"/>
      <c r="G21" s="41"/>
      <c r="H21" s="41"/>
      <c r="I21" s="39"/>
      <c r="J21" s="42">
        <f t="shared" si="0"/>
        <v>0</v>
      </c>
      <c r="K21" s="43"/>
      <c r="L21" s="44"/>
      <c r="M21" s="44"/>
      <c r="N21" s="44"/>
      <c r="O21" s="38"/>
      <c r="P21" s="45"/>
    </row>
    <row r="22" spans="1:16" s="12" customFormat="1" ht="15.75" x14ac:dyDescent="0.25">
      <c r="A22" s="35"/>
      <c r="B22" s="36"/>
      <c r="C22" s="40"/>
      <c r="D22" s="46"/>
      <c r="E22" s="37"/>
      <c r="F22" s="41"/>
      <c r="G22" s="41"/>
      <c r="H22" s="41"/>
      <c r="I22" s="39"/>
      <c r="J22" s="42">
        <f t="shared" si="0"/>
        <v>0</v>
      </c>
      <c r="K22" s="43"/>
      <c r="L22" s="44"/>
      <c r="M22" s="44"/>
      <c r="N22" s="44"/>
      <c r="O22" s="38"/>
      <c r="P22" s="45"/>
    </row>
    <row r="23" spans="1:16" s="12" customFormat="1" ht="15.75" x14ac:dyDescent="0.25">
      <c r="A23" s="35"/>
      <c r="B23" s="36"/>
      <c r="C23" s="40"/>
      <c r="D23" s="46"/>
      <c r="E23" s="37"/>
      <c r="F23" s="41"/>
      <c r="G23" s="41"/>
      <c r="H23" s="41"/>
      <c r="I23" s="39"/>
      <c r="J23" s="42">
        <f t="shared" si="0"/>
        <v>0</v>
      </c>
      <c r="K23" s="43"/>
      <c r="L23" s="44"/>
      <c r="M23" s="44"/>
      <c r="N23" s="44"/>
      <c r="O23" s="38"/>
      <c r="P23" s="45"/>
    </row>
    <row r="24" spans="1:16" s="12" customFormat="1" ht="15.75" x14ac:dyDescent="0.25">
      <c r="A24" s="35"/>
      <c r="B24" s="36"/>
      <c r="C24" s="40"/>
      <c r="D24" s="46"/>
      <c r="E24" s="37"/>
      <c r="F24" s="41"/>
      <c r="G24" s="41"/>
      <c r="H24" s="41"/>
      <c r="I24" s="39"/>
      <c r="J24" s="42">
        <f t="shared" si="0"/>
        <v>0</v>
      </c>
      <c r="K24" s="43"/>
      <c r="L24" s="44"/>
      <c r="M24" s="44"/>
      <c r="N24" s="44"/>
      <c r="O24" s="38"/>
      <c r="P24" s="45"/>
    </row>
    <row r="25" spans="1:16" s="12" customFormat="1" ht="15.75" x14ac:dyDescent="0.25">
      <c r="A25" s="105" t="s">
        <v>93</v>
      </c>
      <c r="B25" s="106"/>
      <c r="C25" s="107"/>
      <c r="D25" s="108"/>
      <c r="E25" s="109"/>
      <c r="F25" s="110">
        <f>SUM(F21:F24)</f>
        <v>0</v>
      </c>
      <c r="G25" s="110">
        <f>SUM(G21:G24)</f>
        <v>0</v>
      </c>
      <c r="H25" s="110">
        <f>SUM(H21:H24)</f>
        <v>0</v>
      </c>
      <c r="I25" s="111"/>
      <c r="J25" s="112">
        <f>SUM(J21:J24)</f>
        <v>0</v>
      </c>
      <c r="K25" s="113"/>
      <c r="L25" s="114">
        <f>SUM(L21:L24)</f>
        <v>0</v>
      </c>
      <c r="M25" s="114">
        <f>SUM(M21:M24)</f>
        <v>0</v>
      </c>
      <c r="N25" s="114">
        <f>SUM(N21:N24)</f>
        <v>0</v>
      </c>
      <c r="O25" s="115">
        <f>SUM(O21:O24)</f>
        <v>0</v>
      </c>
      <c r="P25" s="116"/>
    </row>
    <row r="26" spans="1:16" s="12" customFormat="1" ht="15.75" x14ac:dyDescent="0.25">
      <c r="A26" s="71" t="s">
        <v>85</v>
      </c>
      <c r="B26" s="72"/>
      <c r="C26" s="73"/>
      <c r="D26" s="74"/>
      <c r="E26" s="75"/>
      <c r="F26" s="76">
        <f>F15+F20+F25</f>
        <v>0</v>
      </c>
      <c r="G26" s="76">
        <f>G15+G20+G25</f>
        <v>0</v>
      </c>
      <c r="H26" s="76">
        <f>H15+H20+H25</f>
        <v>0</v>
      </c>
      <c r="I26" s="77"/>
      <c r="J26" s="78">
        <f>J15+J20+J25</f>
        <v>0</v>
      </c>
      <c r="K26" s="79"/>
      <c r="L26" s="76">
        <f>L15+L20+L25</f>
        <v>0</v>
      </c>
      <c r="M26" s="76">
        <f>M15+M20+M25</f>
        <v>0</v>
      </c>
      <c r="N26" s="76">
        <f>N15+N20+N25</f>
        <v>0</v>
      </c>
      <c r="O26" s="76">
        <f>O15+O20+O25</f>
        <v>0</v>
      </c>
      <c r="P26" s="80"/>
    </row>
    <row r="27" spans="1:16" s="12" customFormat="1" ht="15.75" x14ac:dyDescent="0.25">
      <c r="A27" s="35" t="s">
        <v>75</v>
      </c>
      <c r="B27" s="36"/>
      <c r="C27" s="40"/>
      <c r="D27" s="46"/>
      <c r="E27" s="37"/>
      <c r="F27" s="41"/>
      <c r="G27" s="41"/>
      <c r="H27" s="41"/>
      <c r="I27" s="39"/>
      <c r="J27" s="42">
        <f t="shared" ref="J27:J33" si="5">(F27+G27-H27)*(1+I27)</f>
        <v>0</v>
      </c>
      <c r="K27" s="43"/>
      <c r="L27" s="44"/>
      <c r="M27" s="44"/>
      <c r="N27" s="44"/>
      <c r="O27" s="38"/>
      <c r="P27" s="45"/>
    </row>
    <row r="28" spans="1:16" s="12" customFormat="1" ht="15.75" x14ac:dyDescent="0.25">
      <c r="A28" s="35"/>
      <c r="B28" s="36"/>
      <c r="C28" s="40"/>
      <c r="D28" s="46"/>
      <c r="E28" s="37"/>
      <c r="F28" s="41"/>
      <c r="G28" s="41"/>
      <c r="H28" s="41"/>
      <c r="I28" s="39"/>
      <c r="J28" s="42">
        <f t="shared" si="5"/>
        <v>0</v>
      </c>
      <c r="K28" s="43"/>
      <c r="L28" s="44"/>
      <c r="M28" s="44"/>
      <c r="N28" s="44"/>
      <c r="O28" s="38"/>
      <c r="P28" s="45"/>
    </row>
    <row r="29" spans="1:16" s="12" customFormat="1" ht="15.75" x14ac:dyDescent="0.25">
      <c r="A29" s="35"/>
      <c r="B29" s="36"/>
      <c r="C29" s="40"/>
      <c r="D29" s="46"/>
      <c r="E29" s="37"/>
      <c r="F29" s="41"/>
      <c r="G29" s="41"/>
      <c r="H29" s="41"/>
      <c r="I29" s="39"/>
      <c r="J29" s="42">
        <f t="shared" si="5"/>
        <v>0</v>
      </c>
      <c r="K29" s="43"/>
      <c r="L29" s="44"/>
      <c r="M29" s="44"/>
      <c r="N29" s="44"/>
      <c r="O29" s="38"/>
      <c r="P29" s="45"/>
    </row>
    <row r="30" spans="1:16" s="12" customFormat="1" ht="15.75" x14ac:dyDescent="0.25">
      <c r="A30" s="35"/>
      <c r="B30" s="36"/>
      <c r="C30" s="40"/>
      <c r="D30" s="46"/>
      <c r="E30" s="37"/>
      <c r="F30" s="41"/>
      <c r="G30" s="41"/>
      <c r="H30" s="41"/>
      <c r="I30" s="39"/>
      <c r="J30" s="42">
        <f t="shared" si="5"/>
        <v>0</v>
      </c>
      <c r="K30" s="43"/>
      <c r="L30" s="44"/>
      <c r="M30" s="44"/>
      <c r="N30" s="44"/>
      <c r="O30" s="38"/>
      <c r="P30" s="45"/>
    </row>
    <row r="31" spans="1:16" s="12" customFormat="1" ht="15.75" x14ac:dyDescent="0.25">
      <c r="A31" s="35"/>
      <c r="B31" s="36"/>
      <c r="C31" s="40"/>
      <c r="D31" s="46"/>
      <c r="E31" s="37"/>
      <c r="F31" s="41"/>
      <c r="G31" s="41"/>
      <c r="H31" s="41"/>
      <c r="I31" s="39"/>
      <c r="J31" s="42">
        <f t="shared" si="5"/>
        <v>0</v>
      </c>
      <c r="K31" s="43"/>
      <c r="L31" s="44"/>
      <c r="M31" s="44"/>
      <c r="N31" s="44"/>
      <c r="O31" s="38"/>
      <c r="P31" s="45"/>
    </row>
    <row r="32" spans="1:16" s="12" customFormat="1" ht="15.75" x14ac:dyDescent="0.25">
      <c r="A32" s="35"/>
      <c r="B32" s="36"/>
      <c r="C32" s="40"/>
      <c r="D32" s="40"/>
      <c r="E32" s="37"/>
      <c r="F32" s="41"/>
      <c r="G32" s="41"/>
      <c r="H32" s="41"/>
      <c r="I32" s="39"/>
      <c r="J32" s="42">
        <f t="shared" si="5"/>
        <v>0</v>
      </c>
      <c r="K32" s="43"/>
      <c r="L32" s="44"/>
      <c r="M32" s="44"/>
      <c r="N32" s="44"/>
      <c r="O32" s="38"/>
      <c r="P32" s="45"/>
    </row>
    <row r="33" spans="1:16" s="12" customFormat="1" ht="15.75" x14ac:dyDescent="0.25">
      <c r="A33" s="35"/>
      <c r="B33" s="36"/>
      <c r="C33" s="40"/>
      <c r="D33" s="46"/>
      <c r="E33" s="37"/>
      <c r="F33" s="41"/>
      <c r="G33" s="41"/>
      <c r="H33" s="41"/>
      <c r="I33" s="39"/>
      <c r="J33" s="42">
        <f t="shared" si="5"/>
        <v>0</v>
      </c>
      <c r="K33" s="43"/>
      <c r="L33" s="44"/>
      <c r="M33" s="44"/>
      <c r="N33" s="44"/>
      <c r="O33" s="38"/>
      <c r="P33" s="45"/>
    </row>
    <row r="34" spans="1:16" s="12" customFormat="1" ht="31.5" x14ac:dyDescent="0.25">
      <c r="A34" s="71" t="s">
        <v>76</v>
      </c>
      <c r="B34" s="72"/>
      <c r="C34" s="73"/>
      <c r="D34" s="74"/>
      <c r="E34" s="75"/>
      <c r="F34" s="76">
        <f>SUM(F27:F33)</f>
        <v>0</v>
      </c>
      <c r="G34" s="76">
        <f t="shared" ref="G34:H34" si="6">SUM(G27:G33)</f>
        <v>0</v>
      </c>
      <c r="H34" s="76">
        <f t="shared" si="6"/>
        <v>0</v>
      </c>
      <c r="I34" s="77"/>
      <c r="J34" s="78">
        <f>SUM(J27:J33)</f>
        <v>0</v>
      </c>
      <c r="K34" s="79"/>
      <c r="L34" s="76">
        <f>SUM(L27:L33)</f>
        <v>0</v>
      </c>
      <c r="M34" s="76">
        <f t="shared" ref="M34:O34" si="7">SUM(M27:M33)</f>
        <v>0</v>
      </c>
      <c r="N34" s="76">
        <f t="shared" ref="N34" si="8">SUM(N27:N33)</f>
        <v>0</v>
      </c>
      <c r="O34" s="76">
        <f t="shared" si="7"/>
        <v>0</v>
      </c>
      <c r="P34" s="80"/>
    </row>
    <row r="35" spans="1:16" s="16" customFormat="1" ht="15.75" x14ac:dyDescent="0.25">
      <c r="A35" s="35" t="s">
        <v>69</v>
      </c>
      <c r="B35" s="36"/>
      <c r="C35" s="40"/>
      <c r="D35" s="46"/>
      <c r="E35" s="37"/>
      <c r="F35" s="41"/>
      <c r="G35" s="41"/>
      <c r="H35" s="41"/>
      <c r="I35" s="39"/>
      <c r="J35" s="42">
        <f t="shared" ref="J35:J40" si="9">(F35+G35-H35)*(1+I35)</f>
        <v>0</v>
      </c>
      <c r="K35" s="43"/>
      <c r="L35" s="44"/>
      <c r="M35" s="44"/>
      <c r="N35" s="44"/>
      <c r="O35" s="38"/>
      <c r="P35" s="45"/>
    </row>
    <row r="36" spans="1:16" s="16" customFormat="1" ht="15.75" x14ac:dyDescent="0.25">
      <c r="A36" s="35"/>
      <c r="B36" s="36"/>
      <c r="C36" s="40"/>
      <c r="D36" s="46"/>
      <c r="E36" s="37"/>
      <c r="F36" s="41"/>
      <c r="G36" s="41"/>
      <c r="H36" s="41"/>
      <c r="I36" s="39"/>
      <c r="J36" s="42">
        <f t="shared" si="9"/>
        <v>0</v>
      </c>
      <c r="K36" s="43"/>
      <c r="L36" s="44"/>
      <c r="M36" s="44"/>
      <c r="N36" s="44"/>
      <c r="O36" s="38"/>
      <c r="P36" s="45"/>
    </row>
    <row r="37" spans="1:16" s="16" customFormat="1" ht="15.75" x14ac:dyDescent="0.25">
      <c r="A37" s="35"/>
      <c r="B37" s="36"/>
      <c r="C37" s="40"/>
      <c r="D37" s="46"/>
      <c r="E37" s="37"/>
      <c r="F37" s="41"/>
      <c r="G37" s="41"/>
      <c r="H37" s="41"/>
      <c r="I37" s="39"/>
      <c r="J37" s="42">
        <f t="shared" si="9"/>
        <v>0</v>
      </c>
      <c r="K37" s="43"/>
      <c r="L37" s="44"/>
      <c r="M37" s="44"/>
      <c r="N37" s="44"/>
      <c r="O37" s="38"/>
      <c r="P37" s="45"/>
    </row>
    <row r="38" spans="1:16" s="16" customFormat="1" ht="15.75" x14ac:dyDescent="0.25">
      <c r="A38" s="35"/>
      <c r="B38" s="36"/>
      <c r="C38" s="40"/>
      <c r="D38" s="46"/>
      <c r="E38" s="37"/>
      <c r="F38" s="41"/>
      <c r="G38" s="41"/>
      <c r="H38" s="41"/>
      <c r="I38" s="39"/>
      <c r="J38" s="42">
        <f t="shared" si="9"/>
        <v>0</v>
      </c>
      <c r="K38" s="43"/>
      <c r="L38" s="44"/>
      <c r="M38" s="44"/>
      <c r="N38" s="44"/>
      <c r="O38" s="38"/>
      <c r="P38" s="45"/>
    </row>
    <row r="39" spans="1:16" s="16" customFormat="1" ht="15.75" x14ac:dyDescent="0.25">
      <c r="A39" s="35"/>
      <c r="B39" s="36"/>
      <c r="C39" s="40"/>
      <c r="D39" s="46"/>
      <c r="E39" s="37"/>
      <c r="F39" s="41"/>
      <c r="G39" s="41"/>
      <c r="H39" s="41"/>
      <c r="I39" s="39"/>
      <c r="J39" s="42">
        <f t="shared" si="9"/>
        <v>0</v>
      </c>
      <c r="K39" s="43"/>
      <c r="L39" s="44"/>
      <c r="M39" s="44"/>
      <c r="N39" s="44"/>
      <c r="O39" s="38"/>
      <c r="P39" s="45"/>
    </row>
    <row r="40" spans="1:16" s="16" customFormat="1" ht="15.75" x14ac:dyDescent="0.25">
      <c r="A40" s="35"/>
      <c r="B40" s="36"/>
      <c r="C40" s="40"/>
      <c r="D40" s="46"/>
      <c r="E40" s="37"/>
      <c r="F40" s="41"/>
      <c r="G40" s="41"/>
      <c r="H40" s="41"/>
      <c r="I40" s="39"/>
      <c r="J40" s="42">
        <f t="shared" si="9"/>
        <v>0</v>
      </c>
      <c r="K40" s="43"/>
      <c r="L40" s="44"/>
      <c r="M40" s="44"/>
      <c r="N40" s="44"/>
      <c r="O40" s="38"/>
      <c r="P40" s="45"/>
    </row>
    <row r="41" spans="1:16" s="12" customFormat="1" ht="31.5" x14ac:dyDescent="0.25">
      <c r="A41" s="71" t="s">
        <v>68</v>
      </c>
      <c r="B41" s="72"/>
      <c r="C41" s="73"/>
      <c r="D41" s="74"/>
      <c r="E41" s="75"/>
      <c r="F41" s="76">
        <f>SUM(F35:F40)</f>
        <v>0</v>
      </c>
      <c r="G41" s="76">
        <f t="shared" ref="G41:H41" si="10">SUM(G35:G40)</f>
        <v>0</v>
      </c>
      <c r="H41" s="76">
        <f t="shared" si="10"/>
        <v>0</v>
      </c>
      <c r="I41" s="77"/>
      <c r="J41" s="78">
        <f>SUM(J35:J40)</f>
        <v>0</v>
      </c>
      <c r="K41" s="79"/>
      <c r="L41" s="76">
        <f>SUM(L35:L40)</f>
        <v>0</v>
      </c>
      <c r="M41" s="76">
        <f>SUM(M35:M40)</f>
        <v>0</v>
      </c>
      <c r="N41" s="76">
        <f>SUM(N35:N40)</f>
        <v>0</v>
      </c>
      <c r="O41" s="76">
        <f>SUM(O35:O40)</f>
        <v>0</v>
      </c>
      <c r="P41" s="80"/>
    </row>
    <row r="42" spans="1:16" s="16" customFormat="1" ht="15.75" x14ac:dyDescent="0.25">
      <c r="A42" s="35" t="s">
        <v>64</v>
      </c>
      <c r="B42" s="36"/>
      <c r="C42" s="40"/>
      <c r="D42" s="46"/>
      <c r="E42" s="37"/>
      <c r="F42" s="41"/>
      <c r="G42" s="41"/>
      <c r="H42" s="41"/>
      <c r="I42" s="39"/>
      <c r="J42" s="42">
        <f t="shared" ref="J42:J47" si="11">(F42+G42-H42)*(1+I42)</f>
        <v>0</v>
      </c>
      <c r="K42" s="43"/>
      <c r="L42" s="44"/>
      <c r="M42" s="44"/>
      <c r="N42" s="44"/>
      <c r="O42" s="38"/>
      <c r="P42" s="45"/>
    </row>
    <row r="43" spans="1:16" s="16" customFormat="1" ht="15.75" x14ac:dyDescent="0.25">
      <c r="A43" s="35"/>
      <c r="B43" s="36"/>
      <c r="C43" s="40"/>
      <c r="D43" s="46"/>
      <c r="E43" s="37"/>
      <c r="F43" s="41"/>
      <c r="G43" s="41"/>
      <c r="H43" s="41"/>
      <c r="I43" s="39"/>
      <c r="J43" s="42">
        <f t="shared" si="11"/>
        <v>0</v>
      </c>
      <c r="K43" s="43"/>
      <c r="L43" s="44"/>
      <c r="M43" s="44"/>
      <c r="N43" s="44"/>
      <c r="O43" s="38"/>
      <c r="P43" s="45"/>
    </row>
    <row r="44" spans="1:16" s="16" customFormat="1" ht="15.75" x14ac:dyDescent="0.25">
      <c r="A44" s="35"/>
      <c r="B44" s="36"/>
      <c r="C44" s="40"/>
      <c r="D44" s="46"/>
      <c r="E44" s="37"/>
      <c r="F44" s="41"/>
      <c r="G44" s="41"/>
      <c r="H44" s="41"/>
      <c r="I44" s="39"/>
      <c r="J44" s="42">
        <f t="shared" si="11"/>
        <v>0</v>
      </c>
      <c r="K44" s="43"/>
      <c r="L44" s="44"/>
      <c r="M44" s="44"/>
      <c r="N44" s="44"/>
      <c r="O44" s="38"/>
      <c r="P44" s="45"/>
    </row>
    <row r="45" spans="1:16" s="16" customFormat="1" ht="15.75" x14ac:dyDescent="0.25">
      <c r="A45" s="35"/>
      <c r="B45" s="36"/>
      <c r="C45" s="40"/>
      <c r="D45" s="46"/>
      <c r="E45" s="37"/>
      <c r="F45" s="41"/>
      <c r="G45" s="41"/>
      <c r="H45" s="41"/>
      <c r="I45" s="39"/>
      <c r="J45" s="42">
        <f t="shared" si="11"/>
        <v>0</v>
      </c>
      <c r="K45" s="43"/>
      <c r="L45" s="44"/>
      <c r="M45" s="44"/>
      <c r="N45" s="44"/>
      <c r="O45" s="38"/>
      <c r="P45" s="45"/>
    </row>
    <row r="46" spans="1:16" s="16" customFormat="1" ht="15.75" x14ac:dyDescent="0.25">
      <c r="A46" s="35"/>
      <c r="B46" s="36"/>
      <c r="C46" s="40"/>
      <c r="D46" s="46"/>
      <c r="E46" s="37"/>
      <c r="F46" s="41"/>
      <c r="G46" s="41"/>
      <c r="H46" s="41"/>
      <c r="I46" s="39"/>
      <c r="J46" s="42">
        <f t="shared" si="11"/>
        <v>0</v>
      </c>
      <c r="K46" s="43"/>
      <c r="L46" s="44"/>
      <c r="M46" s="44"/>
      <c r="N46" s="44"/>
      <c r="O46" s="38"/>
      <c r="P46" s="45"/>
    </row>
    <row r="47" spans="1:16" s="16" customFormat="1" ht="15.75" x14ac:dyDescent="0.25">
      <c r="A47" s="35"/>
      <c r="B47" s="36"/>
      <c r="C47" s="40"/>
      <c r="D47" s="46"/>
      <c r="E47" s="37"/>
      <c r="F47" s="41"/>
      <c r="G47" s="41"/>
      <c r="H47" s="41"/>
      <c r="I47" s="39"/>
      <c r="J47" s="42">
        <f t="shared" si="11"/>
        <v>0</v>
      </c>
      <c r="K47" s="43"/>
      <c r="L47" s="44"/>
      <c r="M47" s="44"/>
      <c r="N47" s="44"/>
      <c r="O47" s="38"/>
      <c r="P47" s="45"/>
    </row>
    <row r="48" spans="1:16" s="12" customFormat="1" ht="15.75" x14ac:dyDescent="0.25">
      <c r="A48" s="71" t="s">
        <v>70</v>
      </c>
      <c r="B48" s="72"/>
      <c r="C48" s="73"/>
      <c r="D48" s="74"/>
      <c r="E48" s="75"/>
      <c r="F48" s="76">
        <f>SUM(F42:F47)</f>
        <v>0</v>
      </c>
      <c r="G48" s="76">
        <f t="shared" ref="G48:H48" si="12">SUM(G42:G47)</f>
        <v>0</v>
      </c>
      <c r="H48" s="76">
        <f t="shared" si="12"/>
        <v>0</v>
      </c>
      <c r="I48" s="77"/>
      <c r="J48" s="78">
        <f>SUM(J42:J47)</f>
        <v>0</v>
      </c>
      <c r="K48" s="79"/>
      <c r="L48" s="76">
        <f>SUM(L42:L47)</f>
        <v>0</v>
      </c>
      <c r="M48" s="76">
        <f>SUM(M42:M47)</f>
        <v>0</v>
      </c>
      <c r="N48" s="76">
        <f>SUM(N42:N47)</f>
        <v>0</v>
      </c>
      <c r="O48" s="76">
        <f>SUM(O42:O47)</f>
        <v>0</v>
      </c>
      <c r="P48" s="80"/>
    </row>
    <row r="49" spans="1:16" s="16" customFormat="1" ht="15.75" x14ac:dyDescent="0.25">
      <c r="A49" s="35" t="s">
        <v>72</v>
      </c>
      <c r="B49" s="36"/>
      <c r="C49" s="40"/>
      <c r="D49" s="46"/>
      <c r="E49" s="37"/>
      <c r="F49" s="41"/>
      <c r="G49" s="41"/>
      <c r="H49" s="41"/>
      <c r="I49" s="39"/>
      <c r="J49" s="42">
        <f t="shared" ref="J49:J54" si="13">(F49+G49-H49)*(1+I49)</f>
        <v>0</v>
      </c>
      <c r="K49" s="43"/>
      <c r="L49" s="44"/>
      <c r="M49" s="44"/>
      <c r="N49" s="44"/>
      <c r="O49" s="38"/>
      <c r="P49" s="45"/>
    </row>
    <row r="50" spans="1:16" s="16" customFormat="1" ht="15.75" x14ac:dyDescent="0.25">
      <c r="A50" s="35"/>
      <c r="B50" s="36"/>
      <c r="C50" s="40"/>
      <c r="D50" s="46"/>
      <c r="E50" s="37"/>
      <c r="F50" s="41"/>
      <c r="G50" s="41"/>
      <c r="H50" s="41"/>
      <c r="I50" s="39"/>
      <c r="J50" s="42">
        <f t="shared" si="13"/>
        <v>0</v>
      </c>
      <c r="K50" s="43"/>
      <c r="L50" s="44"/>
      <c r="M50" s="44"/>
      <c r="N50" s="44"/>
      <c r="O50" s="38"/>
      <c r="P50" s="45"/>
    </row>
    <row r="51" spans="1:16" s="16" customFormat="1" ht="15.75" x14ac:dyDescent="0.25">
      <c r="A51" s="35"/>
      <c r="B51" s="36"/>
      <c r="C51" s="40"/>
      <c r="D51" s="46"/>
      <c r="E51" s="37"/>
      <c r="F51" s="41"/>
      <c r="G51" s="41"/>
      <c r="H51" s="41"/>
      <c r="I51" s="39"/>
      <c r="J51" s="42">
        <f t="shared" si="13"/>
        <v>0</v>
      </c>
      <c r="K51" s="43"/>
      <c r="L51" s="44"/>
      <c r="M51" s="44"/>
      <c r="N51" s="44"/>
      <c r="O51" s="38"/>
      <c r="P51" s="45"/>
    </row>
    <row r="52" spans="1:16" s="16" customFormat="1" ht="15.75" x14ac:dyDescent="0.25">
      <c r="A52" s="35"/>
      <c r="B52" s="36"/>
      <c r="C52" s="40"/>
      <c r="D52" s="46"/>
      <c r="E52" s="37"/>
      <c r="F52" s="41"/>
      <c r="G52" s="41"/>
      <c r="H52" s="41"/>
      <c r="I52" s="39"/>
      <c r="J52" s="42">
        <f t="shared" si="13"/>
        <v>0</v>
      </c>
      <c r="K52" s="43"/>
      <c r="L52" s="44"/>
      <c r="M52" s="44"/>
      <c r="N52" s="44"/>
      <c r="O52" s="38"/>
      <c r="P52" s="45"/>
    </row>
    <row r="53" spans="1:16" s="16" customFormat="1" ht="15.75" x14ac:dyDescent="0.25">
      <c r="A53" s="35"/>
      <c r="B53" s="36"/>
      <c r="C53" s="40"/>
      <c r="D53" s="46"/>
      <c r="E53" s="37"/>
      <c r="F53" s="41"/>
      <c r="G53" s="41"/>
      <c r="H53" s="41"/>
      <c r="I53" s="39"/>
      <c r="J53" s="42">
        <f t="shared" si="13"/>
        <v>0</v>
      </c>
      <c r="K53" s="43"/>
      <c r="L53" s="44"/>
      <c r="M53" s="44"/>
      <c r="N53" s="44"/>
      <c r="O53" s="38"/>
      <c r="P53" s="45"/>
    </row>
    <row r="54" spans="1:16" s="16" customFormat="1" ht="15.75" x14ac:dyDescent="0.25">
      <c r="A54" s="35"/>
      <c r="B54" s="36"/>
      <c r="C54" s="40"/>
      <c r="D54" s="46"/>
      <c r="E54" s="37"/>
      <c r="F54" s="41"/>
      <c r="G54" s="41"/>
      <c r="H54" s="41"/>
      <c r="I54" s="39"/>
      <c r="J54" s="42">
        <f t="shared" si="13"/>
        <v>0</v>
      </c>
      <c r="K54" s="43"/>
      <c r="L54" s="44"/>
      <c r="M54" s="44"/>
      <c r="N54" s="44"/>
      <c r="O54" s="38"/>
      <c r="P54" s="45"/>
    </row>
    <row r="55" spans="1:16" s="12" customFormat="1" ht="15.75" x14ac:dyDescent="0.25">
      <c r="A55" s="71" t="s">
        <v>71</v>
      </c>
      <c r="B55" s="72"/>
      <c r="C55" s="73"/>
      <c r="D55" s="74"/>
      <c r="E55" s="75"/>
      <c r="F55" s="76">
        <f>SUM(F49:F54)</f>
        <v>0</v>
      </c>
      <c r="G55" s="76">
        <f t="shared" ref="G55:H55" si="14">SUM(G49:G54)</f>
        <v>0</v>
      </c>
      <c r="H55" s="76">
        <f t="shared" si="14"/>
        <v>0</v>
      </c>
      <c r="I55" s="77"/>
      <c r="J55" s="78">
        <f>SUM(J49:J54)</f>
        <v>0</v>
      </c>
      <c r="K55" s="79"/>
      <c r="L55" s="76">
        <f>SUM(L49:L54)</f>
        <v>0</v>
      </c>
      <c r="M55" s="76">
        <f>SUM(M49:M54)</f>
        <v>0</v>
      </c>
      <c r="N55" s="76">
        <f>SUM(N49:N54)</f>
        <v>0</v>
      </c>
      <c r="O55" s="76">
        <f>SUM(O49:O54)</f>
        <v>0</v>
      </c>
      <c r="P55" s="80"/>
    </row>
    <row r="56" spans="1:16" s="16" customFormat="1" ht="15.75" x14ac:dyDescent="0.25">
      <c r="A56" s="35" t="s">
        <v>73</v>
      </c>
      <c r="B56" s="36"/>
      <c r="C56" s="40"/>
      <c r="D56" s="46"/>
      <c r="E56" s="37"/>
      <c r="F56" s="41"/>
      <c r="G56" s="41"/>
      <c r="H56" s="41"/>
      <c r="I56" s="39"/>
      <c r="J56" s="42">
        <f t="shared" ref="J56:J61" si="15">(F56+G56-H56)*(1+I56)</f>
        <v>0</v>
      </c>
      <c r="K56" s="43"/>
      <c r="L56" s="44"/>
      <c r="M56" s="44"/>
      <c r="N56" s="44"/>
      <c r="O56" s="38"/>
      <c r="P56" s="45"/>
    </row>
    <row r="57" spans="1:16" s="16" customFormat="1" ht="15.75" x14ac:dyDescent="0.25">
      <c r="A57" s="35"/>
      <c r="B57" s="36"/>
      <c r="C57" s="40"/>
      <c r="D57" s="46"/>
      <c r="E57" s="37"/>
      <c r="F57" s="41"/>
      <c r="G57" s="41"/>
      <c r="H57" s="41"/>
      <c r="I57" s="39"/>
      <c r="J57" s="42">
        <f t="shared" si="15"/>
        <v>0</v>
      </c>
      <c r="K57" s="43"/>
      <c r="L57" s="44"/>
      <c r="M57" s="44"/>
      <c r="N57" s="44"/>
      <c r="O57" s="38"/>
      <c r="P57" s="45"/>
    </row>
    <row r="58" spans="1:16" s="16" customFormat="1" ht="15.75" x14ac:dyDescent="0.25">
      <c r="A58" s="35"/>
      <c r="B58" s="36"/>
      <c r="C58" s="40"/>
      <c r="D58" s="46"/>
      <c r="E58" s="37"/>
      <c r="F58" s="41"/>
      <c r="G58" s="41"/>
      <c r="H58" s="41"/>
      <c r="I58" s="39"/>
      <c r="J58" s="42">
        <f t="shared" si="15"/>
        <v>0</v>
      </c>
      <c r="K58" s="43"/>
      <c r="L58" s="44"/>
      <c r="M58" s="44"/>
      <c r="N58" s="44"/>
      <c r="O58" s="38"/>
      <c r="P58" s="45"/>
    </row>
    <row r="59" spans="1:16" s="16" customFormat="1" ht="15.75" x14ac:dyDescent="0.25">
      <c r="A59" s="35"/>
      <c r="B59" s="36"/>
      <c r="C59" s="40"/>
      <c r="D59" s="46"/>
      <c r="E59" s="37"/>
      <c r="F59" s="41"/>
      <c r="G59" s="41"/>
      <c r="H59" s="41"/>
      <c r="I59" s="39"/>
      <c r="J59" s="42">
        <f t="shared" si="15"/>
        <v>0</v>
      </c>
      <c r="K59" s="43"/>
      <c r="L59" s="44"/>
      <c r="M59" s="44"/>
      <c r="N59" s="44"/>
      <c r="O59" s="38"/>
      <c r="P59" s="45"/>
    </row>
    <row r="60" spans="1:16" s="16" customFormat="1" ht="15.75" x14ac:dyDescent="0.25">
      <c r="A60" s="35"/>
      <c r="B60" s="36"/>
      <c r="C60" s="40"/>
      <c r="D60" s="40"/>
      <c r="E60" s="37"/>
      <c r="F60" s="41"/>
      <c r="G60" s="41"/>
      <c r="H60" s="41"/>
      <c r="I60" s="39"/>
      <c r="J60" s="42">
        <f t="shared" si="15"/>
        <v>0</v>
      </c>
      <c r="K60" s="43"/>
      <c r="L60" s="44"/>
      <c r="M60" s="44"/>
      <c r="N60" s="44"/>
      <c r="O60" s="38"/>
      <c r="P60" s="45"/>
    </row>
    <row r="61" spans="1:16" s="16" customFormat="1" ht="15.75" x14ac:dyDescent="0.25">
      <c r="A61" s="35"/>
      <c r="B61" s="36"/>
      <c r="C61" s="40"/>
      <c r="D61" s="46"/>
      <c r="E61" s="37"/>
      <c r="F61" s="41"/>
      <c r="G61" s="41"/>
      <c r="H61" s="41"/>
      <c r="I61" s="39"/>
      <c r="J61" s="42">
        <f t="shared" si="15"/>
        <v>0</v>
      </c>
      <c r="K61" s="43"/>
      <c r="L61" s="44"/>
      <c r="M61" s="44"/>
      <c r="N61" s="44"/>
      <c r="O61" s="38"/>
      <c r="P61" s="45"/>
    </row>
    <row r="62" spans="1:16" s="12" customFormat="1" ht="31.5" x14ac:dyDescent="0.25">
      <c r="A62" s="71" t="s">
        <v>74</v>
      </c>
      <c r="B62" s="72"/>
      <c r="C62" s="73"/>
      <c r="D62" s="74"/>
      <c r="E62" s="75"/>
      <c r="F62" s="76">
        <f>SUM(F56:F61)</f>
        <v>0</v>
      </c>
      <c r="G62" s="76">
        <f t="shared" ref="G62:H62" si="16">SUM(G56:G61)</f>
        <v>0</v>
      </c>
      <c r="H62" s="76">
        <f t="shared" si="16"/>
        <v>0</v>
      </c>
      <c r="I62" s="77"/>
      <c r="J62" s="78">
        <f>SUM(J56:J61)</f>
        <v>0</v>
      </c>
      <c r="K62" s="79"/>
      <c r="L62" s="76">
        <f>SUM(L56:L61)</f>
        <v>0</v>
      </c>
      <c r="M62" s="76">
        <f>SUM(M56:M61)</f>
        <v>0</v>
      </c>
      <c r="N62" s="76">
        <f>SUM(N56:N61)</f>
        <v>0</v>
      </c>
      <c r="O62" s="76">
        <f>SUM(O56:O61)</f>
        <v>0</v>
      </c>
      <c r="P62" s="80"/>
    </row>
    <row r="63" spans="1:16" s="12" customFormat="1" ht="15.75" x14ac:dyDescent="0.25">
      <c r="A63" s="35" t="s">
        <v>77</v>
      </c>
      <c r="B63" s="91"/>
      <c r="C63" s="92"/>
      <c r="D63" s="93"/>
      <c r="E63" s="94"/>
      <c r="F63" s="95"/>
      <c r="G63" s="95"/>
      <c r="H63" s="95"/>
      <c r="I63" s="96"/>
      <c r="J63" s="220">
        <f t="shared" ref="J63:J67" si="17">(F63+G63-H63)*(1+I63)</f>
        <v>0</v>
      </c>
      <c r="K63" s="97"/>
      <c r="L63" s="95"/>
      <c r="M63" s="95"/>
      <c r="N63" s="95"/>
      <c r="O63" s="95"/>
      <c r="P63" s="98"/>
    </row>
    <row r="64" spans="1:16" s="12" customFormat="1" ht="15.75" x14ac:dyDescent="0.25">
      <c r="A64" s="90"/>
      <c r="B64" s="91"/>
      <c r="C64" s="92"/>
      <c r="D64" s="93"/>
      <c r="E64" s="94"/>
      <c r="F64" s="95"/>
      <c r="G64" s="95"/>
      <c r="H64" s="95"/>
      <c r="I64" s="96"/>
      <c r="J64" s="220">
        <f t="shared" si="17"/>
        <v>0</v>
      </c>
      <c r="K64" s="97"/>
      <c r="L64" s="95"/>
      <c r="M64" s="95"/>
      <c r="N64" s="95"/>
      <c r="O64" s="95"/>
      <c r="P64" s="98"/>
    </row>
    <row r="65" spans="1:17" s="12" customFormat="1" ht="15.75" x14ac:dyDescent="0.25">
      <c r="A65" s="90"/>
      <c r="B65" s="91"/>
      <c r="C65" s="92"/>
      <c r="D65" s="93"/>
      <c r="E65" s="94"/>
      <c r="F65" s="95"/>
      <c r="G65" s="95"/>
      <c r="H65" s="95"/>
      <c r="I65" s="96"/>
      <c r="J65" s="220">
        <f t="shared" si="17"/>
        <v>0</v>
      </c>
      <c r="K65" s="97"/>
      <c r="L65" s="95"/>
      <c r="M65" s="95"/>
      <c r="N65" s="95"/>
      <c r="O65" s="95"/>
      <c r="P65" s="98"/>
    </row>
    <row r="66" spans="1:17" s="12" customFormat="1" ht="15.75" x14ac:dyDescent="0.25">
      <c r="A66" s="90"/>
      <c r="B66" s="91"/>
      <c r="C66" s="92"/>
      <c r="D66" s="93"/>
      <c r="E66" s="94"/>
      <c r="F66" s="95"/>
      <c r="G66" s="95"/>
      <c r="H66" s="95"/>
      <c r="I66" s="96"/>
      <c r="J66" s="220">
        <f t="shared" si="17"/>
        <v>0</v>
      </c>
      <c r="K66" s="97"/>
      <c r="L66" s="95"/>
      <c r="M66" s="95"/>
      <c r="N66" s="95"/>
      <c r="O66" s="95"/>
      <c r="P66" s="98"/>
    </row>
    <row r="67" spans="1:17" s="12" customFormat="1" ht="15.75" x14ac:dyDescent="0.25">
      <c r="A67" s="90"/>
      <c r="B67" s="91"/>
      <c r="C67" s="92"/>
      <c r="D67" s="93"/>
      <c r="E67" s="94"/>
      <c r="F67" s="95"/>
      <c r="G67" s="95"/>
      <c r="H67" s="95"/>
      <c r="I67" s="96"/>
      <c r="J67" s="220">
        <f t="shared" si="17"/>
        <v>0</v>
      </c>
      <c r="K67" s="97"/>
      <c r="L67" s="95"/>
      <c r="M67" s="95"/>
      <c r="N67" s="95"/>
      <c r="O67" s="95"/>
      <c r="P67" s="98"/>
    </row>
    <row r="68" spans="1:17" s="12" customFormat="1" ht="15.75" x14ac:dyDescent="0.25">
      <c r="A68" s="71" t="s">
        <v>65</v>
      </c>
      <c r="B68" s="72"/>
      <c r="C68" s="73"/>
      <c r="D68" s="74"/>
      <c r="E68" s="75"/>
      <c r="F68" s="76">
        <f>SUM(F63:F67)</f>
        <v>0</v>
      </c>
      <c r="G68" s="76">
        <f t="shared" ref="G68:H68" si="18">SUM(G63:G67)</f>
        <v>0</v>
      </c>
      <c r="H68" s="76">
        <f t="shared" si="18"/>
        <v>0</v>
      </c>
      <c r="I68" s="77"/>
      <c r="J68" s="78">
        <f>SUM(J63:J67)</f>
        <v>0</v>
      </c>
      <c r="K68" s="79"/>
      <c r="L68" s="76">
        <f>SUM(L63:L67)</f>
        <v>0</v>
      </c>
      <c r="M68" s="76">
        <f t="shared" ref="M68:O68" si="19">SUM(M63:M67)</f>
        <v>0</v>
      </c>
      <c r="N68" s="76">
        <f t="shared" si="19"/>
        <v>0</v>
      </c>
      <c r="O68" s="76">
        <f t="shared" si="19"/>
        <v>0</v>
      </c>
      <c r="P68" s="80"/>
    </row>
    <row r="69" spans="1:17" s="12" customFormat="1" ht="15.75" x14ac:dyDescent="0.25">
      <c r="A69" s="35" t="s">
        <v>78</v>
      </c>
      <c r="B69" s="91"/>
      <c r="C69" s="92"/>
      <c r="D69" s="93"/>
      <c r="E69" s="94"/>
      <c r="F69" s="95"/>
      <c r="G69" s="95"/>
      <c r="H69" s="95"/>
      <c r="I69" s="96"/>
      <c r="J69" s="220">
        <f t="shared" ref="J69:J72" si="20">(F69+G69-H69)*(1+I69)</f>
        <v>0</v>
      </c>
      <c r="K69" s="97"/>
      <c r="L69" s="95"/>
      <c r="M69" s="95"/>
      <c r="N69" s="95"/>
      <c r="O69" s="95"/>
      <c r="P69" s="98"/>
    </row>
    <row r="70" spans="1:17" s="12" customFormat="1" ht="15.75" x14ac:dyDescent="0.25">
      <c r="A70" s="90"/>
      <c r="B70" s="91"/>
      <c r="C70" s="92"/>
      <c r="D70" s="93"/>
      <c r="E70" s="94"/>
      <c r="F70" s="95"/>
      <c r="G70" s="95"/>
      <c r="H70" s="95"/>
      <c r="I70" s="96"/>
      <c r="J70" s="220">
        <f t="shared" si="20"/>
        <v>0</v>
      </c>
      <c r="K70" s="97"/>
      <c r="L70" s="95"/>
      <c r="M70" s="95"/>
      <c r="N70" s="95"/>
      <c r="O70" s="95"/>
      <c r="P70" s="98"/>
    </row>
    <row r="71" spans="1:17" s="12" customFormat="1" ht="15.75" x14ac:dyDescent="0.25">
      <c r="A71" s="90"/>
      <c r="B71" s="91"/>
      <c r="C71" s="92"/>
      <c r="D71" s="93"/>
      <c r="E71" s="94"/>
      <c r="F71" s="95"/>
      <c r="G71" s="95"/>
      <c r="H71" s="95"/>
      <c r="I71" s="96"/>
      <c r="J71" s="220">
        <f t="shared" si="20"/>
        <v>0</v>
      </c>
      <c r="K71" s="97"/>
      <c r="L71" s="95"/>
      <c r="M71" s="95"/>
      <c r="N71" s="95"/>
      <c r="O71" s="95"/>
      <c r="P71" s="98"/>
    </row>
    <row r="72" spans="1:17" s="12" customFormat="1" ht="15.75" x14ac:dyDescent="0.25">
      <c r="A72" s="90"/>
      <c r="B72" s="91"/>
      <c r="C72" s="92"/>
      <c r="D72" s="93"/>
      <c r="E72" s="94"/>
      <c r="F72" s="95"/>
      <c r="G72" s="95"/>
      <c r="H72" s="95"/>
      <c r="I72" s="96"/>
      <c r="J72" s="220">
        <f t="shared" si="20"/>
        <v>0</v>
      </c>
      <c r="K72" s="97"/>
      <c r="L72" s="95"/>
      <c r="M72" s="95"/>
      <c r="N72" s="95"/>
      <c r="O72" s="95"/>
      <c r="P72" s="98"/>
    </row>
    <row r="73" spans="1:17" s="12" customFormat="1" ht="15.75" x14ac:dyDescent="0.25">
      <c r="A73" s="71" t="s">
        <v>66</v>
      </c>
      <c r="B73" s="72"/>
      <c r="C73" s="73"/>
      <c r="D73" s="74"/>
      <c r="E73" s="75"/>
      <c r="F73" s="76">
        <f>SUM(F69:F72)</f>
        <v>0</v>
      </c>
      <c r="G73" s="76">
        <f t="shared" ref="G73:H73" si="21">SUM(G69:G72)</f>
        <v>0</v>
      </c>
      <c r="H73" s="76">
        <f t="shared" si="21"/>
        <v>0</v>
      </c>
      <c r="I73" s="77"/>
      <c r="J73" s="78">
        <f>SUM(J69:J72)</f>
        <v>0</v>
      </c>
      <c r="K73" s="79"/>
      <c r="L73" s="76">
        <f>SUM(L69:L72)</f>
        <v>0</v>
      </c>
      <c r="M73" s="76">
        <f t="shared" ref="M73:O73" si="22">SUM(M69:M72)</f>
        <v>0</v>
      </c>
      <c r="N73" s="76">
        <f t="shared" si="22"/>
        <v>0</v>
      </c>
      <c r="O73" s="76">
        <f t="shared" si="22"/>
        <v>0</v>
      </c>
      <c r="P73" s="80"/>
    </row>
    <row r="74" spans="1:17" s="12" customFormat="1" ht="15.75" x14ac:dyDescent="0.25">
      <c r="A74" s="35" t="s">
        <v>79</v>
      </c>
      <c r="B74" s="91"/>
      <c r="C74" s="92"/>
      <c r="D74" s="93"/>
      <c r="E74" s="94"/>
      <c r="F74" s="95"/>
      <c r="G74" s="95"/>
      <c r="H74" s="95"/>
      <c r="I74" s="96"/>
      <c r="J74" s="220">
        <f t="shared" ref="J74:J77" si="23">(F74+G74-H74)*(1+I74)</f>
        <v>0</v>
      </c>
      <c r="K74" s="97"/>
      <c r="L74" s="95"/>
      <c r="M74" s="95"/>
      <c r="N74" s="95"/>
      <c r="O74" s="95"/>
      <c r="P74" s="98"/>
    </row>
    <row r="75" spans="1:17" s="12" customFormat="1" ht="15.75" x14ac:dyDescent="0.25">
      <c r="A75" s="90"/>
      <c r="B75" s="91"/>
      <c r="C75" s="92"/>
      <c r="D75" s="93"/>
      <c r="E75" s="94"/>
      <c r="F75" s="95"/>
      <c r="G75" s="95"/>
      <c r="H75" s="95"/>
      <c r="I75" s="96"/>
      <c r="J75" s="220">
        <f t="shared" si="23"/>
        <v>0</v>
      </c>
      <c r="K75" s="97"/>
      <c r="L75" s="95"/>
      <c r="M75" s="95"/>
      <c r="N75" s="95"/>
      <c r="O75" s="95"/>
      <c r="P75" s="98"/>
    </row>
    <row r="76" spans="1:17" s="12" customFormat="1" ht="15.75" x14ac:dyDescent="0.25">
      <c r="A76" s="90"/>
      <c r="B76" s="91"/>
      <c r="C76" s="92"/>
      <c r="D76" s="93"/>
      <c r="E76" s="94"/>
      <c r="F76" s="95"/>
      <c r="G76" s="95"/>
      <c r="H76" s="95"/>
      <c r="I76" s="96"/>
      <c r="J76" s="220">
        <f t="shared" si="23"/>
        <v>0</v>
      </c>
      <c r="K76" s="97"/>
      <c r="L76" s="95"/>
      <c r="M76" s="95"/>
      <c r="N76" s="95"/>
      <c r="O76" s="95"/>
      <c r="P76" s="98"/>
    </row>
    <row r="77" spans="1:17" s="12" customFormat="1" ht="15.75" x14ac:dyDescent="0.25">
      <c r="A77" s="90"/>
      <c r="B77" s="91"/>
      <c r="C77" s="92"/>
      <c r="D77" s="93"/>
      <c r="E77" s="94"/>
      <c r="F77" s="95"/>
      <c r="G77" s="95"/>
      <c r="H77" s="95"/>
      <c r="I77" s="96"/>
      <c r="J77" s="220">
        <f t="shared" si="23"/>
        <v>0</v>
      </c>
      <c r="K77" s="97"/>
      <c r="L77" s="95"/>
      <c r="M77" s="95"/>
      <c r="N77" s="95"/>
      <c r="O77" s="95"/>
      <c r="P77" s="98"/>
    </row>
    <row r="78" spans="1:17" s="12" customFormat="1" ht="31.5" x14ac:dyDescent="0.25">
      <c r="A78" s="71" t="s">
        <v>67</v>
      </c>
      <c r="B78" s="72"/>
      <c r="C78" s="73"/>
      <c r="D78" s="74"/>
      <c r="E78" s="75"/>
      <c r="F78" s="76">
        <f>SUM(F74:F77)</f>
        <v>0</v>
      </c>
      <c r="G78" s="76">
        <f t="shared" ref="G78:H78" si="24">SUM(G74:G77)</f>
        <v>0</v>
      </c>
      <c r="H78" s="76">
        <f t="shared" si="24"/>
        <v>0</v>
      </c>
      <c r="I78" s="77"/>
      <c r="J78" s="142">
        <f>SUM(J74:J77)</f>
        <v>0</v>
      </c>
      <c r="K78" s="79"/>
      <c r="L78" s="76">
        <f>SUM(L74:L77)</f>
        <v>0</v>
      </c>
      <c r="M78" s="76">
        <f t="shared" ref="M78:O78" si="25">SUM(M74:M77)</f>
        <v>0</v>
      </c>
      <c r="N78" s="76">
        <f t="shared" si="25"/>
        <v>0</v>
      </c>
      <c r="O78" s="76">
        <f t="shared" si="25"/>
        <v>0</v>
      </c>
      <c r="P78" s="80"/>
    </row>
    <row r="79" spans="1:17" s="12" customFormat="1" ht="15.75" x14ac:dyDescent="0.25">
      <c r="A79" s="35" t="s">
        <v>80</v>
      </c>
      <c r="B79" s="91"/>
      <c r="C79" s="93"/>
      <c r="D79" s="93"/>
      <c r="E79" s="90"/>
      <c r="F79" s="100"/>
      <c r="G79" s="100"/>
      <c r="H79" s="100"/>
      <c r="I79" s="101"/>
      <c r="J79" s="221">
        <f t="shared" ref="J79:J82" si="26">(F79+G79-H79)*(1+I79)</f>
        <v>0</v>
      </c>
      <c r="K79" s="140"/>
      <c r="L79" s="100"/>
      <c r="M79" s="100"/>
      <c r="N79" s="100"/>
      <c r="O79" s="100"/>
      <c r="P79" s="98"/>
      <c r="Q79" s="99"/>
    </row>
    <row r="80" spans="1:17" s="12" customFormat="1" ht="15.75" x14ac:dyDescent="0.25">
      <c r="A80" s="90"/>
      <c r="B80" s="91"/>
      <c r="C80" s="93"/>
      <c r="D80" s="93"/>
      <c r="E80" s="90"/>
      <c r="F80" s="100"/>
      <c r="G80" s="100"/>
      <c r="H80" s="100"/>
      <c r="I80" s="101"/>
      <c r="J80" s="221">
        <f t="shared" si="26"/>
        <v>0</v>
      </c>
      <c r="K80" s="140"/>
      <c r="L80" s="100"/>
      <c r="M80" s="100"/>
      <c r="N80" s="100"/>
      <c r="O80" s="100"/>
      <c r="P80" s="98"/>
      <c r="Q80" s="99"/>
    </row>
    <row r="81" spans="1:17" x14ac:dyDescent="0.25">
      <c r="A81" s="102"/>
      <c r="B81" s="102"/>
      <c r="C81" s="102"/>
      <c r="D81" s="102"/>
      <c r="E81" s="102"/>
      <c r="F81" s="102"/>
      <c r="G81" s="102"/>
      <c r="H81" s="102"/>
      <c r="I81" s="102"/>
      <c r="J81" s="222">
        <f t="shared" si="26"/>
        <v>0</v>
      </c>
      <c r="K81" s="141"/>
      <c r="L81" s="103"/>
      <c r="M81" s="103"/>
      <c r="N81" s="103"/>
      <c r="O81" s="103"/>
      <c r="P81" s="102"/>
      <c r="Q81" s="2"/>
    </row>
    <row r="82" spans="1:17" s="12" customFormat="1" ht="15.75" x14ac:dyDescent="0.25">
      <c r="A82" s="90"/>
      <c r="B82" s="91"/>
      <c r="C82" s="93"/>
      <c r="D82" s="93"/>
      <c r="E82" s="90"/>
      <c r="F82" s="100"/>
      <c r="G82" s="100"/>
      <c r="H82" s="100"/>
      <c r="I82" s="101"/>
      <c r="J82" s="221">
        <f t="shared" si="26"/>
        <v>0</v>
      </c>
      <c r="K82" s="140"/>
      <c r="L82" s="100"/>
      <c r="M82" s="100"/>
      <c r="N82" s="100"/>
      <c r="O82" s="100"/>
      <c r="P82" s="98"/>
      <c r="Q82" s="99"/>
    </row>
    <row r="83" spans="1:17" s="12" customFormat="1" ht="31.5" x14ac:dyDescent="0.25">
      <c r="A83" s="71" t="s">
        <v>114</v>
      </c>
      <c r="B83" s="72"/>
      <c r="C83" s="73"/>
      <c r="D83" s="74"/>
      <c r="E83" s="75"/>
      <c r="F83" s="76">
        <f>SUM(F79:F82)</f>
        <v>0</v>
      </c>
      <c r="G83" s="76">
        <f t="shared" ref="G83:H83" si="27">SUM(G79:G82)</f>
        <v>0</v>
      </c>
      <c r="H83" s="76">
        <f t="shared" si="27"/>
        <v>0</v>
      </c>
      <c r="I83" s="77"/>
      <c r="J83" s="78">
        <f>SUM(J79:J82)</f>
        <v>0</v>
      </c>
      <c r="K83" s="79"/>
      <c r="L83" s="76">
        <f>SUM(L79:L82)</f>
        <v>0</v>
      </c>
      <c r="M83" s="76">
        <f t="shared" ref="M83:O83" si="28">SUM(M79:M82)</f>
        <v>0</v>
      </c>
      <c r="N83" s="76">
        <f t="shared" si="28"/>
        <v>0</v>
      </c>
      <c r="O83" s="76">
        <f t="shared" si="28"/>
        <v>0</v>
      </c>
      <c r="P83" s="80"/>
    </row>
    <row r="84" spans="1:17" s="12" customFormat="1" ht="31.5" x14ac:dyDescent="0.25">
      <c r="A84" s="35" t="s">
        <v>115</v>
      </c>
      <c r="B84" s="91"/>
      <c r="C84" s="93"/>
      <c r="D84" s="93"/>
      <c r="E84" s="90"/>
      <c r="F84" s="100"/>
      <c r="G84" s="100"/>
      <c r="H84" s="100"/>
      <c r="I84" s="101"/>
      <c r="J84" s="221"/>
      <c r="K84" s="140"/>
      <c r="L84" s="100"/>
      <c r="M84" s="100"/>
      <c r="N84" s="100"/>
      <c r="O84" s="100"/>
      <c r="P84" s="223" t="s">
        <v>116</v>
      </c>
      <c r="Q84" s="99"/>
    </row>
    <row r="85" spans="1:17" s="12" customFormat="1" ht="15.75" x14ac:dyDescent="0.25">
      <c r="A85" s="71" t="s">
        <v>113</v>
      </c>
      <c r="B85" s="72"/>
      <c r="C85" s="73"/>
      <c r="D85" s="74"/>
      <c r="E85" s="75"/>
      <c r="F85" s="76"/>
      <c r="G85" s="76"/>
      <c r="H85" s="76"/>
      <c r="I85" s="77"/>
      <c r="J85" s="78"/>
      <c r="K85" s="79"/>
      <c r="L85" s="76"/>
      <c r="M85" s="76"/>
      <c r="N85" s="76"/>
      <c r="O85" s="76">
        <f>SUM(O84)</f>
        <v>0</v>
      </c>
      <c r="P85" s="80"/>
    </row>
    <row r="86" spans="1:17" s="68" customFormat="1" ht="42" customHeight="1" x14ac:dyDescent="0.25">
      <c r="A86" s="61" t="s">
        <v>12</v>
      </c>
      <c r="B86" s="62" t="s">
        <v>0</v>
      </c>
      <c r="C86" s="62"/>
      <c r="D86" s="62" t="s">
        <v>0</v>
      </c>
      <c r="E86" s="62"/>
      <c r="F86" s="63">
        <f>+F41+F48+F55+F62+F26+F34+F68+F73+F78+F83</f>
        <v>0</v>
      </c>
      <c r="G86" s="63">
        <f t="shared" ref="G86:H86" si="29">+G41+G48+G55+G62+G26+G34+G68+G73+G78+G83</f>
        <v>0</v>
      </c>
      <c r="H86" s="63">
        <f t="shared" si="29"/>
        <v>0</v>
      </c>
      <c r="I86" s="64"/>
      <c r="J86" s="65">
        <f>+J41+J48+J55+J62+J26+J34+J68+J73+J78+J83</f>
        <v>0</v>
      </c>
      <c r="K86" s="66"/>
      <c r="L86" s="63">
        <f t="shared" ref="L86:N86" si="30">+L41+L48+L55+L62+L26+L34+L68+L73+L78+L83</f>
        <v>0</v>
      </c>
      <c r="M86" s="63">
        <f t="shared" si="30"/>
        <v>0</v>
      </c>
      <c r="N86" s="63">
        <f t="shared" si="30"/>
        <v>0</v>
      </c>
      <c r="O86" s="63">
        <f>+O41+O48+O55+O62+O26+O34+O68+O73+O78+O83+O85</f>
        <v>0</v>
      </c>
      <c r="P86" s="67"/>
    </row>
    <row r="87" spans="1:17" s="12" customFormat="1" ht="15.75" x14ac:dyDescent="0.25">
      <c r="A87" s="47"/>
      <c r="B87" s="48"/>
      <c r="C87" s="48"/>
      <c r="D87" s="48"/>
      <c r="E87" s="47"/>
      <c r="F87" s="49"/>
      <c r="G87" s="49"/>
      <c r="H87" s="49"/>
      <c r="I87" s="50"/>
      <c r="J87" s="49"/>
      <c r="K87" s="47"/>
      <c r="L87" s="49"/>
      <c r="M87" s="49"/>
      <c r="N87" s="49"/>
      <c r="O87" s="49"/>
      <c r="P87" s="51"/>
    </row>
    <row r="88" spans="1:17" s="16" customFormat="1" ht="15.75" x14ac:dyDescent="0.25">
      <c r="A88" s="52"/>
      <c r="B88" s="52"/>
      <c r="C88" s="53"/>
      <c r="D88" s="53"/>
      <c r="E88" s="53"/>
      <c r="F88" s="53"/>
      <c r="G88" s="53"/>
      <c r="H88" s="53"/>
      <c r="I88" s="54"/>
      <c r="J88" s="55"/>
      <c r="K88" s="54"/>
      <c r="L88" s="54"/>
      <c r="M88" s="54"/>
      <c r="N88" s="54"/>
      <c r="O88" s="54"/>
      <c r="P88" s="54"/>
    </row>
    <row r="89" spans="1:17" s="16" customFormat="1" ht="15.75" x14ac:dyDescent="0.25">
      <c r="A89" s="16" t="s">
        <v>17</v>
      </c>
      <c r="I89" s="18"/>
      <c r="J89" s="19"/>
      <c r="K89" s="18"/>
      <c r="L89" s="18"/>
      <c r="M89" s="18"/>
      <c r="N89" s="18"/>
      <c r="P89" s="18"/>
    </row>
    <row r="90" spans="1:17" s="16" customFormat="1" ht="15.75" x14ac:dyDescent="0.25">
      <c r="A90" s="16" t="s">
        <v>18</v>
      </c>
      <c r="I90" s="18"/>
      <c r="J90" s="19"/>
      <c r="K90" s="18"/>
      <c r="L90" s="18"/>
      <c r="M90" s="18"/>
      <c r="N90" s="18"/>
    </row>
    <row r="91" spans="1:17" s="16" customFormat="1" ht="15.75" x14ac:dyDescent="0.25">
      <c r="I91" s="18"/>
      <c r="J91" s="19"/>
      <c r="K91" s="18"/>
      <c r="L91" s="18"/>
      <c r="M91" s="18"/>
      <c r="N91" s="18"/>
    </row>
    <row r="92" spans="1:17" s="16" customFormat="1" ht="15.75" x14ac:dyDescent="0.25">
      <c r="B92" s="16" t="s">
        <v>1</v>
      </c>
      <c r="I92" s="18"/>
      <c r="J92" s="19"/>
      <c r="K92" s="18"/>
      <c r="L92" s="18"/>
      <c r="M92" s="18"/>
      <c r="N92" s="18"/>
    </row>
    <row r="93" spans="1:17" s="16" customFormat="1" ht="15.75" x14ac:dyDescent="0.25">
      <c r="I93" s="18"/>
      <c r="J93" s="19"/>
      <c r="K93" s="18"/>
      <c r="L93" s="18"/>
      <c r="M93" s="18"/>
      <c r="N93" s="18"/>
    </row>
    <row r="94" spans="1:17" s="16" customFormat="1" ht="15.75" x14ac:dyDescent="0.25">
      <c r="B94" s="16" t="s">
        <v>2</v>
      </c>
      <c r="I94" s="18"/>
      <c r="J94" s="19"/>
      <c r="K94" s="18"/>
      <c r="L94" s="18"/>
      <c r="M94" s="18"/>
      <c r="N94" s="18"/>
    </row>
    <row r="95" spans="1:17" s="16" customFormat="1" ht="15.75" x14ac:dyDescent="0.25">
      <c r="I95" s="18"/>
      <c r="J95" s="19"/>
      <c r="K95" s="18"/>
      <c r="L95" s="18"/>
      <c r="M95" s="18"/>
      <c r="N95" s="18"/>
    </row>
    <row r="96" spans="1:17" s="16" customFormat="1" ht="15.75" x14ac:dyDescent="0.25">
      <c r="B96" s="16" t="s">
        <v>46</v>
      </c>
      <c r="I96" s="18"/>
      <c r="J96" s="19"/>
      <c r="K96" s="18"/>
      <c r="L96" s="18"/>
      <c r="M96" s="18"/>
      <c r="N96" s="18"/>
    </row>
    <row r="97" spans="1:15" s="16" customFormat="1" ht="15.75" x14ac:dyDescent="0.25">
      <c r="B97" s="56" t="s">
        <v>3</v>
      </c>
      <c r="I97" s="18"/>
      <c r="J97" s="19"/>
      <c r="K97" s="18"/>
      <c r="L97" s="18"/>
      <c r="M97" s="18"/>
      <c r="N97" s="18"/>
    </row>
    <row r="98" spans="1:15" s="16" customFormat="1" ht="15.75" x14ac:dyDescent="0.25">
      <c r="A98" s="17"/>
      <c r="B98" s="17"/>
      <c r="C98" s="17"/>
      <c r="I98" s="18"/>
      <c r="J98" s="19"/>
      <c r="K98" s="18"/>
      <c r="L98" s="18"/>
      <c r="M98" s="18"/>
      <c r="N98" s="18"/>
    </row>
    <row r="99" spans="1:15" s="16" customFormat="1" ht="145.5" customHeight="1" x14ac:dyDescent="0.25">
      <c r="B99" s="234"/>
      <c r="C99" s="234"/>
      <c r="D99" s="234"/>
      <c r="I99" s="18"/>
      <c r="J99" s="19"/>
      <c r="K99" s="18"/>
      <c r="L99" s="18"/>
      <c r="M99" s="18"/>
      <c r="N99" s="18"/>
    </row>
    <row r="100" spans="1:15" s="16" customFormat="1" ht="15.75" x14ac:dyDescent="0.25">
      <c r="A100" s="29"/>
      <c r="B100" s="29"/>
      <c r="C100" s="29"/>
      <c r="J100" s="18"/>
      <c r="K100" s="19"/>
      <c r="L100" s="18"/>
      <c r="M100" s="18"/>
      <c r="N100" s="18"/>
      <c r="O100" s="18"/>
    </row>
  </sheetData>
  <mergeCells count="10">
    <mergeCell ref="B1:D1"/>
    <mergeCell ref="B2:D2"/>
    <mergeCell ref="I2:P3"/>
    <mergeCell ref="B3:D3"/>
    <mergeCell ref="B4:D4"/>
    <mergeCell ref="A6:J6"/>
    <mergeCell ref="A8:P8"/>
    <mergeCell ref="A9:J9"/>
    <mergeCell ref="K9:P9"/>
    <mergeCell ref="B99:D99"/>
  </mergeCells>
  <printOptions horizontalCentered="1" verticalCentered="1"/>
  <pageMargins left="0" right="0" top="0" bottom="0"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B3AC8-E2E9-428F-BD9B-A21DDB1378F0}">
  <sheetPr>
    <pageSetUpPr fitToPage="1"/>
  </sheetPr>
  <dimension ref="A1:AA74"/>
  <sheetViews>
    <sheetView showGridLines="0" zoomScale="80" zoomScaleNormal="80" workbookViewId="0">
      <selection activeCell="H11" sqref="H11"/>
    </sheetView>
  </sheetViews>
  <sheetFormatPr baseColWidth="10" defaultRowHeight="15" x14ac:dyDescent="0.25"/>
  <cols>
    <col min="1" max="2" width="16.85546875" customWidth="1"/>
    <col min="3" max="3" width="29.140625" customWidth="1"/>
    <col min="4" max="4" width="15.28515625" customWidth="1"/>
    <col min="5" max="5" width="16.140625" customWidth="1"/>
    <col min="6" max="27" width="14.28515625" customWidth="1"/>
  </cols>
  <sheetData>
    <row r="1" spans="1:27" s="1" customFormat="1" ht="31.5" customHeight="1" thickBot="1" x14ac:dyDescent="0.3">
      <c r="A1" s="256" t="s">
        <v>4</v>
      </c>
      <c r="B1" s="256"/>
      <c r="C1" s="253"/>
      <c r="D1" s="254"/>
      <c r="E1" s="254"/>
      <c r="F1" s="255"/>
      <c r="G1" s="16"/>
      <c r="H1" s="16"/>
      <c r="I1" s="16"/>
      <c r="J1" s="23"/>
      <c r="K1" s="24"/>
      <c r="L1" s="20"/>
      <c r="M1" s="20"/>
      <c r="N1" s="20"/>
      <c r="O1" s="20"/>
      <c r="P1" s="17"/>
      <c r="Q1" s="3"/>
      <c r="R1" s="3"/>
      <c r="S1" s="3"/>
      <c r="T1" s="3"/>
      <c r="U1" s="3"/>
      <c r="V1" s="3"/>
      <c r="W1" s="6"/>
      <c r="X1" s="2"/>
    </row>
    <row r="2" spans="1:27" s="1" customFormat="1" ht="31.5" customHeight="1" thickTop="1" x14ac:dyDescent="0.25">
      <c r="A2" s="256" t="s">
        <v>5</v>
      </c>
      <c r="B2" s="256"/>
      <c r="C2" s="253"/>
      <c r="D2" s="254"/>
      <c r="E2" s="254"/>
      <c r="F2" s="255"/>
      <c r="L2" s="176"/>
      <c r="M2" s="258" t="s">
        <v>108</v>
      </c>
      <c r="N2" s="259"/>
      <c r="O2" s="259"/>
      <c r="P2" s="259"/>
      <c r="Q2" s="259"/>
      <c r="R2" s="259"/>
      <c r="S2" s="259"/>
      <c r="T2" s="259"/>
      <c r="U2" s="259"/>
      <c r="V2" s="260"/>
      <c r="W2" s="2"/>
      <c r="X2" s="2"/>
    </row>
    <row r="3" spans="1:27" s="1" customFormat="1" ht="31.5" customHeight="1" x14ac:dyDescent="0.25">
      <c r="A3" s="257" t="s">
        <v>104</v>
      </c>
      <c r="B3" s="257"/>
      <c r="C3" s="253"/>
      <c r="D3" s="254"/>
      <c r="E3" s="254"/>
      <c r="F3" s="255"/>
      <c r="L3" s="176"/>
      <c r="M3" s="261"/>
      <c r="N3" s="262"/>
      <c r="O3" s="262"/>
      <c r="P3" s="262"/>
      <c r="Q3" s="262"/>
      <c r="R3" s="262"/>
      <c r="S3" s="262"/>
      <c r="T3" s="262"/>
      <c r="U3" s="262"/>
      <c r="V3" s="263"/>
      <c r="W3" s="2"/>
      <c r="X3" s="2"/>
    </row>
    <row r="4" spans="1:27" s="1" customFormat="1" ht="31.5" customHeight="1" thickBot="1" x14ac:dyDescent="0.3">
      <c r="A4" s="257" t="s">
        <v>7</v>
      </c>
      <c r="B4" s="257"/>
      <c r="C4" s="253"/>
      <c r="D4" s="254"/>
      <c r="E4" s="254"/>
      <c r="F4" s="255"/>
      <c r="G4" s="16"/>
      <c r="H4" s="16"/>
      <c r="I4" s="16"/>
      <c r="J4" s="18"/>
      <c r="K4" s="19"/>
      <c r="L4" s="177"/>
      <c r="M4" s="264"/>
      <c r="N4" s="265"/>
      <c r="O4" s="265"/>
      <c r="P4" s="265"/>
      <c r="Q4" s="265"/>
      <c r="R4" s="265"/>
      <c r="S4" s="265"/>
      <c r="T4" s="265"/>
      <c r="U4" s="265"/>
      <c r="V4" s="266"/>
      <c r="W4" s="178"/>
    </row>
    <row r="5" spans="1:27" s="1" customFormat="1" ht="17.25" thickTop="1" thickBot="1" x14ac:dyDescent="0.3">
      <c r="A5" s="179"/>
      <c r="B5" s="180"/>
      <c r="C5" s="180"/>
      <c r="D5" s="33"/>
      <c r="E5" s="33"/>
      <c r="F5" s="181"/>
      <c r="G5" s="181"/>
      <c r="H5" s="30"/>
      <c r="I5" s="17"/>
      <c r="J5" s="20"/>
      <c r="K5" s="24"/>
      <c r="L5" s="20"/>
      <c r="M5" s="182"/>
      <c r="N5" s="182"/>
      <c r="O5" s="182"/>
      <c r="P5" s="183"/>
      <c r="Q5" s="5"/>
      <c r="R5" s="5"/>
      <c r="S5" s="4"/>
      <c r="T5" s="4"/>
      <c r="U5" s="4"/>
      <c r="V5" s="4"/>
      <c r="W5" s="4"/>
    </row>
    <row r="6" spans="1:27" s="1" customFormat="1" ht="246" customHeight="1" thickBot="1" x14ac:dyDescent="0.3">
      <c r="A6" s="224" t="s">
        <v>106</v>
      </c>
      <c r="B6" s="225"/>
      <c r="C6" s="225"/>
      <c r="D6" s="225"/>
      <c r="E6" s="225"/>
      <c r="F6" s="225"/>
      <c r="G6" s="225"/>
      <c r="H6" s="225"/>
      <c r="I6" s="225"/>
      <c r="J6" s="225"/>
      <c r="K6" s="225"/>
      <c r="L6" s="225"/>
      <c r="M6" s="225"/>
      <c r="N6" s="225"/>
      <c r="O6" s="225"/>
      <c r="P6" s="225"/>
      <c r="Q6" s="225"/>
      <c r="R6" s="226"/>
      <c r="S6" s="2"/>
    </row>
    <row r="8" spans="1:27" s="33" customFormat="1" ht="40.5" customHeight="1" x14ac:dyDescent="0.25">
      <c r="A8" s="143"/>
      <c r="B8" s="143"/>
      <c r="C8" s="143"/>
      <c r="D8" s="272" t="s">
        <v>107</v>
      </c>
      <c r="E8" s="272"/>
      <c r="F8" s="272"/>
      <c r="G8" s="272"/>
      <c r="H8" s="272"/>
      <c r="I8" s="144"/>
      <c r="J8" s="145"/>
      <c r="K8" s="143"/>
      <c r="L8" s="143"/>
      <c r="M8" s="143"/>
      <c r="N8" s="143"/>
      <c r="O8" s="143"/>
      <c r="P8" s="143"/>
      <c r="Q8" s="143"/>
      <c r="R8" s="143"/>
    </row>
    <row r="9" spans="1:27" s="186" customFormat="1" ht="16.5" thickBot="1" x14ac:dyDescent="0.3">
      <c r="A9" s="185"/>
      <c r="E9" s="51"/>
      <c r="F9" s="187"/>
    </row>
    <row r="10" spans="1:27" s="186" customFormat="1" ht="37.5" customHeight="1" thickBot="1" x14ac:dyDescent="0.3">
      <c r="A10" s="283" t="s">
        <v>52</v>
      </c>
      <c r="B10" s="284"/>
      <c r="C10" s="284"/>
      <c r="D10" s="284"/>
      <c r="E10" s="285"/>
      <c r="F10" s="270">
        <v>2021</v>
      </c>
      <c r="G10" s="268"/>
      <c r="H10" s="271"/>
      <c r="I10" s="267">
        <f>F10+1</f>
        <v>2022</v>
      </c>
      <c r="J10" s="268"/>
      <c r="K10" s="269"/>
      <c r="L10" s="270">
        <f t="shared" ref="L10" si="0">I10+1</f>
        <v>2023</v>
      </c>
      <c r="M10" s="268"/>
      <c r="N10" s="271"/>
      <c r="O10" s="267">
        <f t="shared" ref="O10" si="1">L10+1</f>
        <v>2024</v>
      </c>
      <c r="P10" s="268"/>
      <c r="Q10" s="269"/>
      <c r="R10" s="270">
        <f t="shared" ref="R10" si="2">O10+1</f>
        <v>2025</v>
      </c>
      <c r="S10" s="268"/>
      <c r="T10" s="271"/>
      <c r="U10" s="267">
        <f t="shared" ref="U10" si="3">R10+1</f>
        <v>2026</v>
      </c>
      <c r="V10" s="268"/>
      <c r="W10" s="269"/>
      <c r="X10" s="270">
        <f t="shared" ref="X10" si="4">U10+1</f>
        <v>2027</v>
      </c>
      <c r="Y10" s="268"/>
      <c r="Z10" s="269"/>
    </row>
    <row r="11" spans="1:27" s="186" customFormat="1" ht="73.5" customHeight="1" x14ac:dyDescent="0.25">
      <c r="A11" s="146" t="s">
        <v>53</v>
      </c>
      <c r="B11" s="147" t="s">
        <v>54</v>
      </c>
      <c r="C11" s="148" t="s">
        <v>55</v>
      </c>
      <c r="D11" s="196" t="s">
        <v>56</v>
      </c>
      <c r="E11" s="198" t="s">
        <v>57</v>
      </c>
      <c r="F11" s="214" t="s">
        <v>88</v>
      </c>
      <c r="G11" s="215" t="s">
        <v>58</v>
      </c>
      <c r="H11" s="216" t="s">
        <v>59</v>
      </c>
      <c r="I11" s="217" t="s">
        <v>88</v>
      </c>
      <c r="J11" s="215" t="s">
        <v>58</v>
      </c>
      <c r="K11" s="218" t="s">
        <v>59</v>
      </c>
      <c r="L11" s="214" t="s">
        <v>88</v>
      </c>
      <c r="M11" s="215" t="s">
        <v>58</v>
      </c>
      <c r="N11" s="216" t="s">
        <v>59</v>
      </c>
      <c r="O11" s="217" t="s">
        <v>88</v>
      </c>
      <c r="P11" s="215" t="s">
        <v>58</v>
      </c>
      <c r="Q11" s="218" t="s">
        <v>59</v>
      </c>
      <c r="R11" s="214" t="s">
        <v>88</v>
      </c>
      <c r="S11" s="215" t="s">
        <v>58</v>
      </c>
      <c r="T11" s="216" t="s">
        <v>59</v>
      </c>
      <c r="U11" s="217" t="s">
        <v>88</v>
      </c>
      <c r="V11" s="215" t="s">
        <v>58</v>
      </c>
      <c r="W11" s="218" t="s">
        <v>59</v>
      </c>
      <c r="X11" s="214" t="s">
        <v>88</v>
      </c>
      <c r="Y11" s="215" t="s">
        <v>58</v>
      </c>
      <c r="Z11" s="218" t="s">
        <v>59</v>
      </c>
      <c r="AA11" s="219" t="s">
        <v>60</v>
      </c>
    </row>
    <row r="12" spans="1:27" s="186" customFormat="1" ht="15.75" x14ac:dyDescent="0.25">
      <c r="A12" s="149"/>
      <c r="B12" s="150"/>
      <c r="C12" s="150"/>
      <c r="D12" s="151"/>
      <c r="E12" s="199"/>
      <c r="F12" s="152">
        <f t="shared" ref="F12:F26" si="5">1534*D12</f>
        <v>0</v>
      </c>
      <c r="G12" s="153">
        <f t="shared" ref="G12:G26" si="6">$I$8</f>
        <v>0</v>
      </c>
      <c r="H12" s="207">
        <f>F12*G12</f>
        <v>0</v>
      </c>
      <c r="I12" s="155"/>
      <c r="J12" s="153">
        <f t="shared" ref="J12:J26" si="7">$I$8</f>
        <v>0</v>
      </c>
      <c r="K12" s="156">
        <f>I12*J12</f>
        <v>0</v>
      </c>
      <c r="L12" s="211"/>
      <c r="M12" s="153">
        <f t="shared" ref="M12:M26" si="8">$I$8</f>
        <v>0</v>
      </c>
      <c r="N12" s="207">
        <f>L12*M12</f>
        <v>0</v>
      </c>
      <c r="O12" s="155"/>
      <c r="P12" s="153">
        <f t="shared" ref="P12:P26" si="9">$I$8</f>
        <v>0</v>
      </c>
      <c r="Q12" s="156">
        <f>O12*P12</f>
        <v>0</v>
      </c>
      <c r="R12" s="211"/>
      <c r="S12" s="153">
        <f t="shared" ref="S12:S26" si="10">$I$8</f>
        <v>0</v>
      </c>
      <c r="T12" s="207">
        <f>R12*S12</f>
        <v>0</v>
      </c>
      <c r="U12" s="155"/>
      <c r="V12" s="153">
        <f t="shared" ref="V12:V26" si="11">$I$8</f>
        <v>0</v>
      </c>
      <c r="W12" s="156">
        <f>U12*V12</f>
        <v>0</v>
      </c>
      <c r="X12" s="211"/>
      <c r="Y12" s="153">
        <f t="shared" ref="Y12:Y26" si="12">$I$8</f>
        <v>0</v>
      </c>
      <c r="Z12" s="156">
        <f>X12*Y12</f>
        <v>0</v>
      </c>
      <c r="AA12" s="205">
        <f>H12+K12+N12+Q12+T12+W12+Z12</f>
        <v>0</v>
      </c>
    </row>
    <row r="13" spans="1:27" s="186" customFormat="1" ht="15.75" x14ac:dyDescent="0.25">
      <c r="A13" s="149"/>
      <c r="B13" s="150"/>
      <c r="C13" s="150"/>
      <c r="D13" s="151"/>
      <c r="E13" s="199"/>
      <c r="F13" s="152">
        <f t="shared" si="5"/>
        <v>0</v>
      </c>
      <c r="G13" s="153">
        <f t="shared" si="6"/>
        <v>0</v>
      </c>
      <c r="H13" s="207">
        <f t="shared" ref="H13:H42" si="13">F13*G13</f>
        <v>0</v>
      </c>
      <c r="I13" s="155"/>
      <c r="J13" s="153">
        <f t="shared" si="7"/>
        <v>0</v>
      </c>
      <c r="K13" s="156">
        <f t="shared" ref="K13:K42" si="14">I13*J13</f>
        <v>0</v>
      </c>
      <c r="L13" s="211"/>
      <c r="M13" s="153">
        <f t="shared" si="8"/>
        <v>0</v>
      </c>
      <c r="N13" s="207">
        <f t="shared" ref="N13:N42" si="15">L13*M13</f>
        <v>0</v>
      </c>
      <c r="O13" s="155"/>
      <c r="P13" s="153">
        <f t="shared" si="9"/>
        <v>0</v>
      </c>
      <c r="Q13" s="156">
        <f t="shared" ref="Q13:Q42" si="16">O13*P13</f>
        <v>0</v>
      </c>
      <c r="R13" s="211"/>
      <c r="S13" s="153">
        <f t="shared" si="10"/>
        <v>0</v>
      </c>
      <c r="T13" s="207">
        <f t="shared" ref="T13:T42" si="17">R13*S13</f>
        <v>0</v>
      </c>
      <c r="U13" s="155"/>
      <c r="V13" s="153">
        <f t="shared" si="11"/>
        <v>0</v>
      </c>
      <c r="W13" s="156">
        <f t="shared" ref="W13:W42" si="18">U13*V13</f>
        <v>0</v>
      </c>
      <c r="X13" s="211"/>
      <c r="Y13" s="153">
        <f t="shared" si="12"/>
        <v>0</v>
      </c>
      <c r="Z13" s="156">
        <f t="shared" ref="Z13:Z42" si="19">X13*Y13</f>
        <v>0</v>
      </c>
      <c r="AA13" s="205">
        <f t="shared" ref="AA13:AA42" si="20">H13+K13+N13+Q13+T13+W13+Z13</f>
        <v>0</v>
      </c>
    </row>
    <row r="14" spans="1:27" s="186" customFormat="1" ht="15.75" x14ac:dyDescent="0.25">
      <c r="A14" s="149"/>
      <c r="B14" s="150"/>
      <c r="C14" s="150"/>
      <c r="D14" s="151"/>
      <c r="E14" s="199"/>
      <c r="F14" s="152">
        <f t="shared" si="5"/>
        <v>0</v>
      </c>
      <c r="G14" s="153">
        <f t="shared" si="6"/>
        <v>0</v>
      </c>
      <c r="H14" s="207">
        <f t="shared" si="13"/>
        <v>0</v>
      </c>
      <c r="I14" s="155"/>
      <c r="J14" s="153">
        <f t="shared" si="7"/>
        <v>0</v>
      </c>
      <c r="K14" s="156">
        <f t="shared" si="14"/>
        <v>0</v>
      </c>
      <c r="L14" s="211"/>
      <c r="M14" s="153">
        <f t="shared" si="8"/>
        <v>0</v>
      </c>
      <c r="N14" s="207">
        <f t="shared" si="15"/>
        <v>0</v>
      </c>
      <c r="O14" s="155"/>
      <c r="P14" s="153">
        <f t="shared" si="9"/>
        <v>0</v>
      </c>
      <c r="Q14" s="156">
        <f t="shared" si="16"/>
        <v>0</v>
      </c>
      <c r="R14" s="211"/>
      <c r="S14" s="153">
        <f t="shared" si="10"/>
        <v>0</v>
      </c>
      <c r="T14" s="207">
        <f t="shared" si="17"/>
        <v>0</v>
      </c>
      <c r="U14" s="155"/>
      <c r="V14" s="153">
        <f t="shared" si="11"/>
        <v>0</v>
      </c>
      <c r="W14" s="156">
        <f t="shared" si="18"/>
        <v>0</v>
      </c>
      <c r="X14" s="211"/>
      <c r="Y14" s="153">
        <f t="shared" si="12"/>
        <v>0</v>
      </c>
      <c r="Z14" s="156">
        <f t="shared" si="19"/>
        <v>0</v>
      </c>
      <c r="AA14" s="205">
        <f t="shared" si="20"/>
        <v>0</v>
      </c>
    </row>
    <row r="15" spans="1:27" s="186" customFormat="1" ht="15.75" x14ac:dyDescent="0.25">
      <c r="A15" s="149"/>
      <c r="B15" s="150"/>
      <c r="C15" s="150"/>
      <c r="D15" s="151"/>
      <c r="E15" s="199"/>
      <c r="F15" s="152">
        <f t="shared" si="5"/>
        <v>0</v>
      </c>
      <c r="G15" s="153">
        <f t="shared" si="6"/>
        <v>0</v>
      </c>
      <c r="H15" s="207">
        <f t="shared" si="13"/>
        <v>0</v>
      </c>
      <c r="I15" s="155"/>
      <c r="J15" s="153">
        <f t="shared" si="7"/>
        <v>0</v>
      </c>
      <c r="K15" s="156">
        <f t="shared" si="14"/>
        <v>0</v>
      </c>
      <c r="L15" s="211"/>
      <c r="M15" s="153">
        <f t="shared" si="8"/>
        <v>0</v>
      </c>
      <c r="N15" s="207">
        <f t="shared" si="15"/>
        <v>0</v>
      </c>
      <c r="O15" s="155"/>
      <c r="P15" s="153">
        <f t="shared" si="9"/>
        <v>0</v>
      </c>
      <c r="Q15" s="156">
        <f t="shared" si="16"/>
        <v>0</v>
      </c>
      <c r="R15" s="211"/>
      <c r="S15" s="153">
        <f t="shared" si="10"/>
        <v>0</v>
      </c>
      <c r="T15" s="207">
        <f t="shared" si="17"/>
        <v>0</v>
      </c>
      <c r="U15" s="155"/>
      <c r="V15" s="153">
        <f t="shared" si="11"/>
        <v>0</v>
      </c>
      <c r="W15" s="156">
        <f t="shared" si="18"/>
        <v>0</v>
      </c>
      <c r="X15" s="211"/>
      <c r="Y15" s="153">
        <f t="shared" si="12"/>
        <v>0</v>
      </c>
      <c r="Z15" s="156">
        <f t="shared" si="19"/>
        <v>0</v>
      </c>
      <c r="AA15" s="205">
        <f t="shared" si="20"/>
        <v>0</v>
      </c>
    </row>
    <row r="16" spans="1:27" s="186" customFormat="1" ht="15.75" x14ac:dyDescent="0.25">
      <c r="A16" s="149"/>
      <c r="B16" s="150"/>
      <c r="C16" s="150"/>
      <c r="D16" s="151"/>
      <c r="E16" s="199"/>
      <c r="F16" s="152">
        <f t="shared" si="5"/>
        <v>0</v>
      </c>
      <c r="G16" s="153">
        <f t="shared" si="6"/>
        <v>0</v>
      </c>
      <c r="H16" s="207">
        <f t="shared" si="13"/>
        <v>0</v>
      </c>
      <c r="I16" s="155"/>
      <c r="J16" s="153">
        <f t="shared" si="7"/>
        <v>0</v>
      </c>
      <c r="K16" s="156">
        <f t="shared" si="14"/>
        <v>0</v>
      </c>
      <c r="L16" s="211"/>
      <c r="M16" s="153">
        <f t="shared" si="8"/>
        <v>0</v>
      </c>
      <c r="N16" s="207">
        <f t="shared" si="15"/>
        <v>0</v>
      </c>
      <c r="O16" s="155"/>
      <c r="P16" s="153">
        <f t="shared" si="9"/>
        <v>0</v>
      </c>
      <c r="Q16" s="156">
        <f t="shared" si="16"/>
        <v>0</v>
      </c>
      <c r="R16" s="211"/>
      <c r="S16" s="153">
        <f t="shared" si="10"/>
        <v>0</v>
      </c>
      <c r="T16" s="207">
        <f t="shared" si="17"/>
        <v>0</v>
      </c>
      <c r="U16" s="155"/>
      <c r="V16" s="153">
        <f t="shared" si="11"/>
        <v>0</v>
      </c>
      <c r="W16" s="156">
        <f t="shared" si="18"/>
        <v>0</v>
      </c>
      <c r="X16" s="211"/>
      <c r="Y16" s="153">
        <f t="shared" si="12"/>
        <v>0</v>
      </c>
      <c r="Z16" s="156">
        <f t="shared" si="19"/>
        <v>0</v>
      </c>
      <c r="AA16" s="205">
        <f t="shared" si="20"/>
        <v>0</v>
      </c>
    </row>
    <row r="17" spans="1:27" s="186" customFormat="1" ht="15.75" x14ac:dyDescent="0.25">
      <c r="A17" s="149"/>
      <c r="B17" s="150"/>
      <c r="C17" s="150"/>
      <c r="D17" s="151"/>
      <c r="E17" s="199"/>
      <c r="F17" s="152">
        <f t="shared" si="5"/>
        <v>0</v>
      </c>
      <c r="G17" s="153">
        <f t="shared" si="6"/>
        <v>0</v>
      </c>
      <c r="H17" s="207">
        <f t="shared" si="13"/>
        <v>0</v>
      </c>
      <c r="I17" s="155"/>
      <c r="J17" s="153">
        <f t="shared" si="7"/>
        <v>0</v>
      </c>
      <c r="K17" s="156">
        <f t="shared" si="14"/>
        <v>0</v>
      </c>
      <c r="L17" s="211"/>
      <c r="M17" s="153">
        <f t="shared" si="8"/>
        <v>0</v>
      </c>
      <c r="N17" s="207">
        <f t="shared" si="15"/>
        <v>0</v>
      </c>
      <c r="O17" s="155"/>
      <c r="P17" s="153">
        <f t="shared" si="9"/>
        <v>0</v>
      </c>
      <c r="Q17" s="156">
        <f t="shared" si="16"/>
        <v>0</v>
      </c>
      <c r="R17" s="211"/>
      <c r="S17" s="153">
        <f t="shared" si="10"/>
        <v>0</v>
      </c>
      <c r="T17" s="207">
        <f t="shared" si="17"/>
        <v>0</v>
      </c>
      <c r="U17" s="155"/>
      <c r="V17" s="153">
        <f t="shared" si="11"/>
        <v>0</v>
      </c>
      <c r="W17" s="156">
        <f t="shared" si="18"/>
        <v>0</v>
      </c>
      <c r="X17" s="211"/>
      <c r="Y17" s="153">
        <f t="shared" si="12"/>
        <v>0</v>
      </c>
      <c r="Z17" s="156">
        <f t="shared" si="19"/>
        <v>0</v>
      </c>
      <c r="AA17" s="205">
        <f t="shared" si="20"/>
        <v>0</v>
      </c>
    </row>
    <row r="18" spans="1:27" s="186" customFormat="1" ht="15.75" x14ac:dyDescent="0.25">
      <c r="A18" s="149"/>
      <c r="B18" s="150"/>
      <c r="C18" s="150"/>
      <c r="D18" s="151"/>
      <c r="E18" s="199"/>
      <c r="F18" s="152">
        <f t="shared" si="5"/>
        <v>0</v>
      </c>
      <c r="G18" s="153">
        <f t="shared" si="6"/>
        <v>0</v>
      </c>
      <c r="H18" s="207">
        <f t="shared" si="13"/>
        <v>0</v>
      </c>
      <c r="I18" s="155"/>
      <c r="J18" s="153">
        <f t="shared" si="7"/>
        <v>0</v>
      </c>
      <c r="K18" s="156">
        <f t="shared" si="14"/>
        <v>0</v>
      </c>
      <c r="L18" s="211"/>
      <c r="M18" s="153">
        <f t="shared" si="8"/>
        <v>0</v>
      </c>
      <c r="N18" s="207">
        <f t="shared" si="15"/>
        <v>0</v>
      </c>
      <c r="O18" s="155"/>
      <c r="P18" s="153">
        <f t="shared" si="9"/>
        <v>0</v>
      </c>
      <c r="Q18" s="156">
        <f t="shared" si="16"/>
        <v>0</v>
      </c>
      <c r="R18" s="211"/>
      <c r="S18" s="153">
        <f t="shared" si="10"/>
        <v>0</v>
      </c>
      <c r="T18" s="207">
        <f t="shared" si="17"/>
        <v>0</v>
      </c>
      <c r="U18" s="155"/>
      <c r="V18" s="153">
        <f t="shared" si="11"/>
        <v>0</v>
      </c>
      <c r="W18" s="156">
        <f t="shared" si="18"/>
        <v>0</v>
      </c>
      <c r="X18" s="211"/>
      <c r="Y18" s="153">
        <f t="shared" si="12"/>
        <v>0</v>
      </c>
      <c r="Z18" s="156">
        <f t="shared" si="19"/>
        <v>0</v>
      </c>
      <c r="AA18" s="205">
        <f t="shared" si="20"/>
        <v>0</v>
      </c>
    </row>
    <row r="19" spans="1:27" s="186" customFormat="1" ht="15.75" x14ac:dyDescent="0.25">
      <c r="A19" s="149"/>
      <c r="B19" s="150"/>
      <c r="C19" s="150"/>
      <c r="D19" s="151"/>
      <c r="E19" s="199"/>
      <c r="F19" s="152">
        <f t="shared" si="5"/>
        <v>0</v>
      </c>
      <c r="G19" s="153">
        <f t="shared" si="6"/>
        <v>0</v>
      </c>
      <c r="H19" s="207">
        <f t="shared" si="13"/>
        <v>0</v>
      </c>
      <c r="I19" s="155"/>
      <c r="J19" s="153">
        <f t="shared" si="7"/>
        <v>0</v>
      </c>
      <c r="K19" s="156">
        <f t="shared" si="14"/>
        <v>0</v>
      </c>
      <c r="L19" s="211"/>
      <c r="M19" s="153">
        <f t="shared" si="8"/>
        <v>0</v>
      </c>
      <c r="N19" s="207">
        <f t="shared" si="15"/>
        <v>0</v>
      </c>
      <c r="O19" s="155"/>
      <c r="P19" s="153">
        <f t="shared" si="9"/>
        <v>0</v>
      </c>
      <c r="Q19" s="156">
        <f t="shared" si="16"/>
        <v>0</v>
      </c>
      <c r="R19" s="211"/>
      <c r="S19" s="153">
        <f t="shared" si="10"/>
        <v>0</v>
      </c>
      <c r="T19" s="207">
        <f t="shared" si="17"/>
        <v>0</v>
      </c>
      <c r="U19" s="155"/>
      <c r="V19" s="153">
        <f t="shared" si="11"/>
        <v>0</v>
      </c>
      <c r="W19" s="156">
        <f t="shared" si="18"/>
        <v>0</v>
      </c>
      <c r="X19" s="211"/>
      <c r="Y19" s="153">
        <f t="shared" si="12"/>
        <v>0</v>
      </c>
      <c r="Z19" s="156">
        <f t="shared" si="19"/>
        <v>0</v>
      </c>
      <c r="AA19" s="205">
        <f t="shared" si="20"/>
        <v>0</v>
      </c>
    </row>
    <row r="20" spans="1:27" s="186" customFormat="1" ht="15.75" x14ac:dyDescent="0.25">
      <c r="A20" s="149"/>
      <c r="B20" s="150"/>
      <c r="C20" s="150"/>
      <c r="D20" s="151"/>
      <c r="E20" s="199"/>
      <c r="F20" s="152">
        <f t="shared" si="5"/>
        <v>0</v>
      </c>
      <c r="G20" s="153">
        <f t="shared" si="6"/>
        <v>0</v>
      </c>
      <c r="H20" s="207">
        <f t="shared" si="13"/>
        <v>0</v>
      </c>
      <c r="I20" s="155"/>
      <c r="J20" s="153">
        <f t="shared" si="7"/>
        <v>0</v>
      </c>
      <c r="K20" s="156">
        <f t="shared" si="14"/>
        <v>0</v>
      </c>
      <c r="L20" s="211"/>
      <c r="M20" s="153">
        <f t="shared" si="8"/>
        <v>0</v>
      </c>
      <c r="N20" s="207">
        <f t="shared" si="15"/>
        <v>0</v>
      </c>
      <c r="O20" s="155"/>
      <c r="P20" s="153">
        <f t="shared" si="9"/>
        <v>0</v>
      </c>
      <c r="Q20" s="156">
        <f t="shared" si="16"/>
        <v>0</v>
      </c>
      <c r="R20" s="211"/>
      <c r="S20" s="153">
        <f t="shared" si="10"/>
        <v>0</v>
      </c>
      <c r="T20" s="207">
        <f t="shared" si="17"/>
        <v>0</v>
      </c>
      <c r="U20" s="155"/>
      <c r="V20" s="153">
        <f t="shared" si="11"/>
        <v>0</v>
      </c>
      <c r="W20" s="156">
        <f t="shared" si="18"/>
        <v>0</v>
      </c>
      <c r="X20" s="211"/>
      <c r="Y20" s="153">
        <f t="shared" si="12"/>
        <v>0</v>
      </c>
      <c r="Z20" s="156">
        <f t="shared" si="19"/>
        <v>0</v>
      </c>
      <c r="AA20" s="205">
        <f t="shared" si="20"/>
        <v>0</v>
      </c>
    </row>
    <row r="21" spans="1:27" s="186" customFormat="1" ht="15.75" x14ac:dyDescent="0.25">
      <c r="A21" s="149"/>
      <c r="B21" s="150"/>
      <c r="C21" s="150"/>
      <c r="D21" s="151"/>
      <c r="E21" s="199"/>
      <c r="F21" s="152">
        <f t="shared" si="5"/>
        <v>0</v>
      </c>
      <c r="G21" s="153">
        <f t="shared" si="6"/>
        <v>0</v>
      </c>
      <c r="H21" s="207">
        <f t="shared" si="13"/>
        <v>0</v>
      </c>
      <c r="I21" s="155"/>
      <c r="J21" s="153">
        <f t="shared" si="7"/>
        <v>0</v>
      </c>
      <c r="K21" s="156">
        <f t="shared" si="14"/>
        <v>0</v>
      </c>
      <c r="L21" s="211"/>
      <c r="M21" s="153">
        <f t="shared" si="8"/>
        <v>0</v>
      </c>
      <c r="N21" s="207">
        <f t="shared" si="15"/>
        <v>0</v>
      </c>
      <c r="O21" s="155"/>
      <c r="P21" s="153">
        <f t="shared" si="9"/>
        <v>0</v>
      </c>
      <c r="Q21" s="156">
        <f t="shared" si="16"/>
        <v>0</v>
      </c>
      <c r="R21" s="211"/>
      <c r="S21" s="153">
        <f t="shared" si="10"/>
        <v>0</v>
      </c>
      <c r="T21" s="207">
        <f t="shared" si="17"/>
        <v>0</v>
      </c>
      <c r="U21" s="155"/>
      <c r="V21" s="153">
        <f t="shared" si="11"/>
        <v>0</v>
      </c>
      <c r="W21" s="156">
        <f t="shared" si="18"/>
        <v>0</v>
      </c>
      <c r="X21" s="211"/>
      <c r="Y21" s="153">
        <f t="shared" si="12"/>
        <v>0</v>
      </c>
      <c r="Z21" s="156">
        <f t="shared" si="19"/>
        <v>0</v>
      </c>
      <c r="AA21" s="205">
        <f t="shared" si="20"/>
        <v>0</v>
      </c>
    </row>
    <row r="22" spans="1:27" s="186" customFormat="1" ht="15.75" x14ac:dyDescent="0.25">
      <c r="A22" s="149"/>
      <c r="B22" s="150"/>
      <c r="C22" s="150"/>
      <c r="D22" s="151"/>
      <c r="E22" s="199"/>
      <c r="F22" s="152">
        <f t="shared" si="5"/>
        <v>0</v>
      </c>
      <c r="G22" s="153">
        <f t="shared" si="6"/>
        <v>0</v>
      </c>
      <c r="H22" s="207">
        <f t="shared" si="13"/>
        <v>0</v>
      </c>
      <c r="I22" s="155"/>
      <c r="J22" s="153">
        <f t="shared" si="7"/>
        <v>0</v>
      </c>
      <c r="K22" s="156">
        <f t="shared" si="14"/>
        <v>0</v>
      </c>
      <c r="L22" s="211"/>
      <c r="M22" s="153">
        <f t="shared" si="8"/>
        <v>0</v>
      </c>
      <c r="N22" s="207">
        <f t="shared" si="15"/>
        <v>0</v>
      </c>
      <c r="O22" s="155"/>
      <c r="P22" s="153">
        <f t="shared" si="9"/>
        <v>0</v>
      </c>
      <c r="Q22" s="156">
        <f t="shared" si="16"/>
        <v>0</v>
      </c>
      <c r="R22" s="211"/>
      <c r="S22" s="153">
        <f t="shared" si="10"/>
        <v>0</v>
      </c>
      <c r="T22" s="207">
        <f t="shared" si="17"/>
        <v>0</v>
      </c>
      <c r="U22" s="155"/>
      <c r="V22" s="153">
        <f t="shared" si="11"/>
        <v>0</v>
      </c>
      <c r="W22" s="156">
        <f t="shared" si="18"/>
        <v>0</v>
      </c>
      <c r="X22" s="211"/>
      <c r="Y22" s="153">
        <f t="shared" si="12"/>
        <v>0</v>
      </c>
      <c r="Z22" s="156">
        <f t="shared" si="19"/>
        <v>0</v>
      </c>
      <c r="AA22" s="205">
        <f t="shared" si="20"/>
        <v>0</v>
      </c>
    </row>
    <row r="23" spans="1:27" s="186" customFormat="1" ht="15.75" x14ac:dyDescent="0.25">
      <c r="A23" s="149"/>
      <c r="B23" s="150"/>
      <c r="C23" s="150"/>
      <c r="D23" s="151"/>
      <c r="E23" s="199"/>
      <c r="F23" s="152">
        <f t="shared" si="5"/>
        <v>0</v>
      </c>
      <c r="G23" s="153">
        <f t="shared" si="6"/>
        <v>0</v>
      </c>
      <c r="H23" s="207">
        <f t="shared" si="13"/>
        <v>0</v>
      </c>
      <c r="I23" s="155"/>
      <c r="J23" s="153">
        <f t="shared" si="7"/>
        <v>0</v>
      </c>
      <c r="K23" s="156">
        <f t="shared" si="14"/>
        <v>0</v>
      </c>
      <c r="L23" s="211"/>
      <c r="M23" s="153">
        <f t="shared" si="8"/>
        <v>0</v>
      </c>
      <c r="N23" s="207">
        <f t="shared" si="15"/>
        <v>0</v>
      </c>
      <c r="O23" s="155"/>
      <c r="P23" s="153">
        <f t="shared" si="9"/>
        <v>0</v>
      </c>
      <c r="Q23" s="156">
        <f t="shared" si="16"/>
        <v>0</v>
      </c>
      <c r="R23" s="211"/>
      <c r="S23" s="153">
        <f t="shared" si="10"/>
        <v>0</v>
      </c>
      <c r="T23" s="207">
        <f t="shared" si="17"/>
        <v>0</v>
      </c>
      <c r="U23" s="155"/>
      <c r="V23" s="153">
        <f t="shared" si="11"/>
        <v>0</v>
      </c>
      <c r="W23" s="156">
        <f t="shared" si="18"/>
        <v>0</v>
      </c>
      <c r="X23" s="211"/>
      <c r="Y23" s="153">
        <f t="shared" si="12"/>
        <v>0</v>
      </c>
      <c r="Z23" s="156">
        <f t="shared" si="19"/>
        <v>0</v>
      </c>
      <c r="AA23" s="205">
        <f t="shared" si="20"/>
        <v>0</v>
      </c>
    </row>
    <row r="24" spans="1:27" s="186" customFormat="1" ht="15.75" x14ac:dyDescent="0.25">
      <c r="A24" s="149"/>
      <c r="B24" s="150"/>
      <c r="C24" s="150"/>
      <c r="D24" s="151"/>
      <c r="E24" s="199"/>
      <c r="F24" s="152">
        <f t="shared" si="5"/>
        <v>0</v>
      </c>
      <c r="G24" s="153">
        <f t="shared" si="6"/>
        <v>0</v>
      </c>
      <c r="H24" s="207">
        <f t="shared" si="13"/>
        <v>0</v>
      </c>
      <c r="I24" s="155"/>
      <c r="J24" s="153">
        <f t="shared" si="7"/>
        <v>0</v>
      </c>
      <c r="K24" s="156">
        <f t="shared" si="14"/>
        <v>0</v>
      </c>
      <c r="L24" s="211"/>
      <c r="M24" s="153">
        <f t="shared" si="8"/>
        <v>0</v>
      </c>
      <c r="N24" s="207">
        <f t="shared" si="15"/>
        <v>0</v>
      </c>
      <c r="O24" s="155"/>
      <c r="P24" s="153">
        <f t="shared" si="9"/>
        <v>0</v>
      </c>
      <c r="Q24" s="156">
        <f t="shared" si="16"/>
        <v>0</v>
      </c>
      <c r="R24" s="211"/>
      <c r="S24" s="153">
        <f t="shared" si="10"/>
        <v>0</v>
      </c>
      <c r="T24" s="207">
        <f t="shared" si="17"/>
        <v>0</v>
      </c>
      <c r="U24" s="155"/>
      <c r="V24" s="153">
        <f t="shared" si="11"/>
        <v>0</v>
      </c>
      <c r="W24" s="156">
        <f t="shared" si="18"/>
        <v>0</v>
      </c>
      <c r="X24" s="211"/>
      <c r="Y24" s="153">
        <f t="shared" si="12"/>
        <v>0</v>
      </c>
      <c r="Z24" s="156">
        <f t="shared" si="19"/>
        <v>0</v>
      </c>
      <c r="AA24" s="205">
        <f t="shared" si="20"/>
        <v>0</v>
      </c>
    </row>
    <row r="25" spans="1:27" s="186" customFormat="1" ht="15.75" x14ac:dyDescent="0.25">
      <c r="A25" s="157"/>
      <c r="B25" s="158"/>
      <c r="C25" s="158"/>
      <c r="D25" s="151"/>
      <c r="E25" s="199"/>
      <c r="F25" s="152">
        <f t="shared" si="5"/>
        <v>0</v>
      </c>
      <c r="G25" s="153">
        <f t="shared" si="6"/>
        <v>0</v>
      </c>
      <c r="H25" s="207">
        <f t="shared" si="13"/>
        <v>0</v>
      </c>
      <c r="I25" s="159"/>
      <c r="J25" s="153">
        <f t="shared" si="7"/>
        <v>0</v>
      </c>
      <c r="K25" s="156">
        <f t="shared" si="14"/>
        <v>0</v>
      </c>
      <c r="L25" s="212"/>
      <c r="M25" s="153">
        <f t="shared" si="8"/>
        <v>0</v>
      </c>
      <c r="N25" s="207">
        <f t="shared" si="15"/>
        <v>0</v>
      </c>
      <c r="O25" s="159"/>
      <c r="P25" s="153">
        <f t="shared" si="9"/>
        <v>0</v>
      </c>
      <c r="Q25" s="156">
        <f t="shared" si="16"/>
        <v>0</v>
      </c>
      <c r="R25" s="212"/>
      <c r="S25" s="153">
        <f t="shared" si="10"/>
        <v>0</v>
      </c>
      <c r="T25" s="207">
        <f t="shared" si="17"/>
        <v>0</v>
      </c>
      <c r="U25" s="159"/>
      <c r="V25" s="153">
        <f t="shared" si="11"/>
        <v>0</v>
      </c>
      <c r="W25" s="156">
        <f t="shared" si="18"/>
        <v>0</v>
      </c>
      <c r="X25" s="212"/>
      <c r="Y25" s="153">
        <f t="shared" si="12"/>
        <v>0</v>
      </c>
      <c r="Z25" s="156">
        <f t="shared" si="19"/>
        <v>0</v>
      </c>
      <c r="AA25" s="205">
        <f t="shared" si="20"/>
        <v>0</v>
      </c>
    </row>
    <row r="26" spans="1:27" s="186" customFormat="1" ht="16.5" thickBot="1" x14ac:dyDescent="0.3">
      <c r="A26" s="171"/>
      <c r="B26" s="172"/>
      <c r="C26" s="172"/>
      <c r="D26" s="172"/>
      <c r="E26" s="200"/>
      <c r="F26" s="201">
        <f t="shared" si="5"/>
        <v>0</v>
      </c>
      <c r="G26" s="202">
        <f t="shared" si="6"/>
        <v>0</v>
      </c>
      <c r="H26" s="210">
        <f t="shared" si="13"/>
        <v>0</v>
      </c>
      <c r="I26" s="209"/>
      <c r="J26" s="202">
        <f t="shared" si="7"/>
        <v>0</v>
      </c>
      <c r="K26" s="204">
        <f t="shared" si="14"/>
        <v>0</v>
      </c>
      <c r="L26" s="213"/>
      <c r="M26" s="202">
        <f t="shared" si="8"/>
        <v>0</v>
      </c>
      <c r="N26" s="210">
        <f t="shared" si="15"/>
        <v>0</v>
      </c>
      <c r="O26" s="209"/>
      <c r="P26" s="202">
        <f t="shared" si="9"/>
        <v>0</v>
      </c>
      <c r="Q26" s="204">
        <f t="shared" si="16"/>
        <v>0</v>
      </c>
      <c r="R26" s="213"/>
      <c r="S26" s="202">
        <f t="shared" si="10"/>
        <v>0</v>
      </c>
      <c r="T26" s="210">
        <f t="shared" si="17"/>
        <v>0</v>
      </c>
      <c r="U26" s="209"/>
      <c r="V26" s="202">
        <f t="shared" si="11"/>
        <v>0</v>
      </c>
      <c r="W26" s="204">
        <f t="shared" si="18"/>
        <v>0</v>
      </c>
      <c r="X26" s="213"/>
      <c r="Y26" s="202">
        <f t="shared" si="12"/>
        <v>0</v>
      </c>
      <c r="Z26" s="204">
        <f t="shared" si="19"/>
        <v>0</v>
      </c>
      <c r="AA26" s="206">
        <f t="shared" si="20"/>
        <v>0</v>
      </c>
    </row>
    <row r="27" spans="1:27" s="186" customFormat="1" ht="16.5" thickBot="1" x14ac:dyDescent="0.3">
      <c r="A27" s="160"/>
      <c r="B27" s="160"/>
      <c r="C27" s="160"/>
      <c r="D27" s="160"/>
      <c r="E27" s="160"/>
      <c r="F27" s="161"/>
      <c r="G27" s="162"/>
      <c r="H27" s="162"/>
      <c r="I27" s="162"/>
      <c r="J27" s="162"/>
      <c r="K27" s="162"/>
      <c r="L27" s="162"/>
      <c r="M27" s="162"/>
      <c r="N27" s="162"/>
      <c r="O27" s="162"/>
      <c r="P27" s="162"/>
      <c r="Q27" s="162"/>
      <c r="R27" s="162"/>
      <c r="S27" s="162"/>
      <c r="T27" s="162"/>
      <c r="U27" s="162"/>
      <c r="V27" s="162"/>
      <c r="W27" s="162"/>
      <c r="X27" s="162"/>
      <c r="Y27" s="162"/>
      <c r="Z27" s="162"/>
      <c r="AA27" s="162"/>
    </row>
    <row r="28" spans="1:27" s="186" customFormat="1" ht="37.5" customHeight="1" thickBot="1" x14ac:dyDescent="0.3">
      <c r="A28" s="277" t="s">
        <v>110</v>
      </c>
      <c r="B28" s="278"/>
      <c r="C28" s="278"/>
      <c r="D28" s="278"/>
      <c r="E28" s="279"/>
      <c r="F28" s="280">
        <v>2021</v>
      </c>
      <c r="G28" s="281"/>
      <c r="H28" s="282"/>
      <c r="I28" s="280">
        <f>F28+1</f>
        <v>2022</v>
      </c>
      <c r="J28" s="281"/>
      <c r="K28" s="282"/>
      <c r="L28" s="280">
        <f t="shared" ref="L28" si="21">I28+1</f>
        <v>2023</v>
      </c>
      <c r="M28" s="281"/>
      <c r="N28" s="282"/>
      <c r="O28" s="280">
        <f t="shared" ref="O28" si="22">L28+1</f>
        <v>2024</v>
      </c>
      <c r="P28" s="281"/>
      <c r="Q28" s="282"/>
      <c r="R28" s="280">
        <f t="shared" ref="R28" si="23">O28+1</f>
        <v>2025</v>
      </c>
      <c r="S28" s="281"/>
      <c r="T28" s="282"/>
      <c r="U28" s="280">
        <f t="shared" ref="U28" si="24">R28+1</f>
        <v>2026</v>
      </c>
      <c r="V28" s="281"/>
      <c r="W28" s="282"/>
      <c r="X28" s="280">
        <f t="shared" ref="X28" si="25">U28+1</f>
        <v>2027</v>
      </c>
      <c r="Y28" s="281"/>
      <c r="Z28" s="282"/>
      <c r="AA28" s="188"/>
    </row>
    <row r="29" spans="1:27" s="186" customFormat="1" ht="72.75" customHeight="1" x14ac:dyDescent="0.25">
      <c r="A29" s="163" t="s">
        <v>53</v>
      </c>
      <c r="B29" s="164" t="s">
        <v>54</v>
      </c>
      <c r="C29" s="165" t="s">
        <v>111</v>
      </c>
      <c r="D29" s="273" t="s">
        <v>112</v>
      </c>
      <c r="E29" s="274"/>
      <c r="F29" s="214" t="s">
        <v>88</v>
      </c>
      <c r="G29" s="215" t="s">
        <v>58</v>
      </c>
      <c r="H29" s="216" t="s">
        <v>59</v>
      </c>
      <c r="I29" s="217" t="s">
        <v>88</v>
      </c>
      <c r="J29" s="215" t="s">
        <v>58</v>
      </c>
      <c r="K29" s="218" t="s">
        <v>59</v>
      </c>
      <c r="L29" s="214" t="s">
        <v>88</v>
      </c>
      <c r="M29" s="215" t="s">
        <v>58</v>
      </c>
      <c r="N29" s="216" t="s">
        <v>59</v>
      </c>
      <c r="O29" s="217" t="s">
        <v>88</v>
      </c>
      <c r="P29" s="215" t="s">
        <v>58</v>
      </c>
      <c r="Q29" s="218" t="s">
        <v>59</v>
      </c>
      <c r="R29" s="214" t="s">
        <v>88</v>
      </c>
      <c r="S29" s="215" t="s">
        <v>58</v>
      </c>
      <c r="T29" s="216" t="s">
        <v>59</v>
      </c>
      <c r="U29" s="217" t="s">
        <v>88</v>
      </c>
      <c r="V29" s="215" t="s">
        <v>58</v>
      </c>
      <c r="W29" s="218" t="s">
        <v>59</v>
      </c>
      <c r="X29" s="214" t="s">
        <v>88</v>
      </c>
      <c r="Y29" s="215" t="s">
        <v>58</v>
      </c>
      <c r="Z29" s="218" t="s">
        <v>59</v>
      </c>
      <c r="AA29" s="219" t="s">
        <v>60</v>
      </c>
    </row>
    <row r="30" spans="1:27" s="186" customFormat="1" ht="15.75" x14ac:dyDescent="0.25">
      <c r="A30" s="149"/>
      <c r="B30" s="150"/>
      <c r="C30" s="150"/>
      <c r="D30" s="166"/>
      <c r="E30" s="167"/>
      <c r="F30" s="168"/>
      <c r="G30" s="153">
        <f t="shared" ref="G30:G42" si="26">$I$8</f>
        <v>0</v>
      </c>
      <c r="H30" s="154">
        <f t="shared" si="13"/>
        <v>0</v>
      </c>
      <c r="I30" s="155"/>
      <c r="J30" s="153">
        <f t="shared" ref="J30:J42" si="27">$I$8</f>
        <v>0</v>
      </c>
      <c r="K30" s="154">
        <f t="shared" si="14"/>
        <v>0</v>
      </c>
      <c r="L30" s="155"/>
      <c r="M30" s="153">
        <f t="shared" ref="M30:M42" si="28">$I$8</f>
        <v>0</v>
      </c>
      <c r="N30" s="154">
        <f t="shared" si="15"/>
        <v>0</v>
      </c>
      <c r="O30" s="155"/>
      <c r="P30" s="153">
        <f t="shared" ref="P30:P42" si="29">$I$8</f>
        <v>0</v>
      </c>
      <c r="Q30" s="154">
        <f t="shared" si="16"/>
        <v>0</v>
      </c>
      <c r="R30" s="155"/>
      <c r="S30" s="153">
        <f t="shared" ref="S30:S42" si="30">$I$8</f>
        <v>0</v>
      </c>
      <c r="T30" s="154">
        <f t="shared" si="17"/>
        <v>0</v>
      </c>
      <c r="U30" s="155"/>
      <c r="V30" s="153">
        <f t="shared" ref="V30:V42" si="31">$I$8</f>
        <v>0</v>
      </c>
      <c r="W30" s="154">
        <f t="shared" si="18"/>
        <v>0</v>
      </c>
      <c r="X30" s="155"/>
      <c r="Y30" s="153">
        <f t="shared" ref="Y30:Y42" si="32">$I$8</f>
        <v>0</v>
      </c>
      <c r="Z30" s="156">
        <f t="shared" si="19"/>
        <v>0</v>
      </c>
      <c r="AA30" s="208">
        <f t="shared" si="20"/>
        <v>0</v>
      </c>
    </row>
    <row r="31" spans="1:27" s="186" customFormat="1" ht="15.75" x14ac:dyDescent="0.25">
      <c r="A31" s="149"/>
      <c r="B31" s="150"/>
      <c r="C31" s="150"/>
      <c r="D31" s="166"/>
      <c r="E31" s="167"/>
      <c r="F31" s="168"/>
      <c r="G31" s="153">
        <f t="shared" si="26"/>
        <v>0</v>
      </c>
      <c r="H31" s="154">
        <f t="shared" si="13"/>
        <v>0</v>
      </c>
      <c r="I31" s="155"/>
      <c r="J31" s="153">
        <f t="shared" si="27"/>
        <v>0</v>
      </c>
      <c r="K31" s="154">
        <f t="shared" si="14"/>
        <v>0</v>
      </c>
      <c r="L31" s="155"/>
      <c r="M31" s="153">
        <f t="shared" si="28"/>
        <v>0</v>
      </c>
      <c r="N31" s="154">
        <f t="shared" si="15"/>
        <v>0</v>
      </c>
      <c r="O31" s="155"/>
      <c r="P31" s="153">
        <f t="shared" si="29"/>
        <v>0</v>
      </c>
      <c r="Q31" s="154">
        <f t="shared" si="16"/>
        <v>0</v>
      </c>
      <c r="R31" s="155"/>
      <c r="S31" s="153">
        <f t="shared" si="30"/>
        <v>0</v>
      </c>
      <c r="T31" s="154">
        <f t="shared" si="17"/>
        <v>0</v>
      </c>
      <c r="U31" s="155"/>
      <c r="V31" s="153">
        <f t="shared" si="31"/>
        <v>0</v>
      </c>
      <c r="W31" s="154">
        <f t="shared" si="18"/>
        <v>0</v>
      </c>
      <c r="X31" s="155"/>
      <c r="Y31" s="153">
        <f t="shared" si="32"/>
        <v>0</v>
      </c>
      <c r="Z31" s="156">
        <f t="shared" si="19"/>
        <v>0</v>
      </c>
      <c r="AA31" s="205">
        <f t="shared" si="20"/>
        <v>0</v>
      </c>
    </row>
    <row r="32" spans="1:27" s="186" customFormat="1" ht="15.75" x14ac:dyDescent="0.25">
      <c r="A32" s="149"/>
      <c r="B32" s="150"/>
      <c r="C32" s="150"/>
      <c r="D32" s="166"/>
      <c r="E32" s="167"/>
      <c r="F32" s="168"/>
      <c r="G32" s="153">
        <f t="shared" si="26"/>
        <v>0</v>
      </c>
      <c r="H32" s="154">
        <f t="shared" si="13"/>
        <v>0</v>
      </c>
      <c r="I32" s="155"/>
      <c r="J32" s="153">
        <f t="shared" si="27"/>
        <v>0</v>
      </c>
      <c r="K32" s="154">
        <f t="shared" si="14"/>
        <v>0</v>
      </c>
      <c r="L32" s="155"/>
      <c r="M32" s="153">
        <f t="shared" si="28"/>
        <v>0</v>
      </c>
      <c r="N32" s="154">
        <f t="shared" si="15"/>
        <v>0</v>
      </c>
      <c r="O32" s="155"/>
      <c r="P32" s="153">
        <f t="shared" si="29"/>
        <v>0</v>
      </c>
      <c r="Q32" s="154">
        <f t="shared" si="16"/>
        <v>0</v>
      </c>
      <c r="R32" s="155"/>
      <c r="S32" s="153">
        <f t="shared" si="30"/>
        <v>0</v>
      </c>
      <c r="T32" s="154">
        <f t="shared" si="17"/>
        <v>0</v>
      </c>
      <c r="U32" s="155"/>
      <c r="V32" s="153">
        <f t="shared" si="31"/>
        <v>0</v>
      </c>
      <c r="W32" s="154">
        <f t="shared" si="18"/>
        <v>0</v>
      </c>
      <c r="X32" s="155"/>
      <c r="Y32" s="153">
        <f t="shared" si="32"/>
        <v>0</v>
      </c>
      <c r="Z32" s="156">
        <f t="shared" si="19"/>
        <v>0</v>
      </c>
      <c r="AA32" s="205">
        <f t="shared" si="20"/>
        <v>0</v>
      </c>
    </row>
    <row r="33" spans="1:27" s="186" customFormat="1" ht="15.75" x14ac:dyDescent="0.25">
      <c r="A33" s="149"/>
      <c r="B33" s="150"/>
      <c r="C33" s="150"/>
      <c r="D33" s="166"/>
      <c r="E33" s="167"/>
      <c r="F33" s="168"/>
      <c r="G33" s="153">
        <f t="shared" si="26"/>
        <v>0</v>
      </c>
      <c r="H33" s="154">
        <f t="shared" si="13"/>
        <v>0</v>
      </c>
      <c r="I33" s="155"/>
      <c r="J33" s="153">
        <f t="shared" si="27"/>
        <v>0</v>
      </c>
      <c r="K33" s="154">
        <f t="shared" si="14"/>
        <v>0</v>
      </c>
      <c r="L33" s="155"/>
      <c r="M33" s="153">
        <f t="shared" si="28"/>
        <v>0</v>
      </c>
      <c r="N33" s="154">
        <f t="shared" si="15"/>
        <v>0</v>
      </c>
      <c r="O33" s="155"/>
      <c r="P33" s="153">
        <f t="shared" si="29"/>
        <v>0</v>
      </c>
      <c r="Q33" s="154">
        <f t="shared" si="16"/>
        <v>0</v>
      </c>
      <c r="R33" s="155"/>
      <c r="S33" s="153">
        <f t="shared" si="30"/>
        <v>0</v>
      </c>
      <c r="T33" s="154">
        <f t="shared" si="17"/>
        <v>0</v>
      </c>
      <c r="U33" s="155"/>
      <c r="V33" s="153">
        <f t="shared" si="31"/>
        <v>0</v>
      </c>
      <c r="W33" s="154">
        <f t="shared" si="18"/>
        <v>0</v>
      </c>
      <c r="X33" s="155"/>
      <c r="Y33" s="153">
        <f t="shared" si="32"/>
        <v>0</v>
      </c>
      <c r="Z33" s="156">
        <f t="shared" si="19"/>
        <v>0</v>
      </c>
      <c r="AA33" s="205">
        <f t="shared" si="20"/>
        <v>0</v>
      </c>
    </row>
    <row r="34" spans="1:27" s="186" customFormat="1" ht="15.75" x14ac:dyDescent="0.25">
      <c r="A34" s="149"/>
      <c r="B34" s="150"/>
      <c r="C34" s="150"/>
      <c r="D34" s="166"/>
      <c r="E34" s="167"/>
      <c r="F34" s="168"/>
      <c r="G34" s="153">
        <f t="shared" si="26"/>
        <v>0</v>
      </c>
      <c r="H34" s="154">
        <f t="shared" si="13"/>
        <v>0</v>
      </c>
      <c r="I34" s="155"/>
      <c r="J34" s="153">
        <f t="shared" si="27"/>
        <v>0</v>
      </c>
      <c r="K34" s="154">
        <f t="shared" si="14"/>
        <v>0</v>
      </c>
      <c r="L34" s="155"/>
      <c r="M34" s="153">
        <f t="shared" si="28"/>
        <v>0</v>
      </c>
      <c r="N34" s="154">
        <f t="shared" si="15"/>
        <v>0</v>
      </c>
      <c r="O34" s="155"/>
      <c r="P34" s="153">
        <f t="shared" si="29"/>
        <v>0</v>
      </c>
      <c r="Q34" s="154">
        <f t="shared" si="16"/>
        <v>0</v>
      </c>
      <c r="R34" s="155"/>
      <c r="S34" s="153">
        <f t="shared" si="30"/>
        <v>0</v>
      </c>
      <c r="T34" s="154">
        <f t="shared" si="17"/>
        <v>0</v>
      </c>
      <c r="U34" s="155"/>
      <c r="V34" s="153">
        <f t="shared" si="31"/>
        <v>0</v>
      </c>
      <c r="W34" s="154">
        <f t="shared" si="18"/>
        <v>0</v>
      </c>
      <c r="X34" s="155"/>
      <c r="Y34" s="153">
        <f t="shared" si="32"/>
        <v>0</v>
      </c>
      <c r="Z34" s="156">
        <f t="shared" si="19"/>
        <v>0</v>
      </c>
      <c r="AA34" s="205">
        <f t="shared" si="20"/>
        <v>0</v>
      </c>
    </row>
    <row r="35" spans="1:27" s="186" customFormat="1" ht="15.75" x14ac:dyDescent="0.25">
      <c r="A35" s="149"/>
      <c r="B35" s="150"/>
      <c r="C35" s="150"/>
      <c r="D35" s="166"/>
      <c r="E35" s="167"/>
      <c r="F35" s="168"/>
      <c r="G35" s="153">
        <f t="shared" si="26"/>
        <v>0</v>
      </c>
      <c r="H35" s="154">
        <f t="shared" si="13"/>
        <v>0</v>
      </c>
      <c r="I35" s="155"/>
      <c r="J35" s="153">
        <f t="shared" si="27"/>
        <v>0</v>
      </c>
      <c r="K35" s="154">
        <f t="shared" si="14"/>
        <v>0</v>
      </c>
      <c r="L35" s="155"/>
      <c r="M35" s="153">
        <f t="shared" si="28"/>
        <v>0</v>
      </c>
      <c r="N35" s="154">
        <f t="shared" si="15"/>
        <v>0</v>
      </c>
      <c r="O35" s="155"/>
      <c r="P35" s="153">
        <f t="shared" si="29"/>
        <v>0</v>
      </c>
      <c r="Q35" s="154">
        <f t="shared" si="16"/>
        <v>0</v>
      </c>
      <c r="R35" s="155"/>
      <c r="S35" s="153">
        <f t="shared" si="30"/>
        <v>0</v>
      </c>
      <c r="T35" s="154">
        <f t="shared" si="17"/>
        <v>0</v>
      </c>
      <c r="U35" s="155"/>
      <c r="V35" s="153">
        <f t="shared" si="31"/>
        <v>0</v>
      </c>
      <c r="W35" s="154">
        <f t="shared" si="18"/>
        <v>0</v>
      </c>
      <c r="X35" s="155"/>
      <c r="Y35" s="153">
        <f t="shared" si="32"/>
        <v>0</v>
      </c>
      <c r="Z35" s="156">
        <f t="shared" si="19"/>
        <v>0</v>
      </c>
      <c r="AA35" s="205">
        <f t="shared" si="20"/>
        <v>0</v>
      </c>
    </row>
    <row r="36" spans="1:27" s="186" customFormat="1" ht="15.75" x14ac:dyDescent="0.25">
      <c r="A36" s="149"/>
      <c r="B36" s="150"/>
      <c r="C36" s="150"/>
      <c r="D36" s="166"/>
      <c r="E36" s="167"/>
      <c r="F36" s="168"/>
      <c r="G36" s="153">
        <f t="shared" si="26"/>
        <v>0</v>
      </c>
      <c r="H36" s="154">
        <f t="shared" si="13"/>
        <v>0</v>
      </c>
      <c r="I36" s="155"/>
      <c r="J36" s="153">
        <f t="shared" si="27"/>
        <v>0</v>
      </c>
      <c r="K36" s="154">
        <f t="shared" si="14"/>
        <v>0</v>
      </c>
      <c r="L36" s="155"/>
      <c r="M36" s="153">
        <f t="shared" si="28"/>
        <v>0</v>
      </c>
      <c r="N36" s="154">
        <f t="shared" si="15"/>
        <v>0</v>
      </c>
      <c r="O36" s="155"/>
      <c r="P36" s="153">
        <f t="shared" si="29"/>
        <v>0</v>
      </c>
      <c r="Q36" s="154">
        <f t="shared" si="16"/>
        <v>0</v>
      </c>
      <c r="R36" s="155"/>
      <c r="S36" s="153">
        <f t="shared" si="30"/>
        <v>0</v>
      </c>
      <c r="T36" s="154">
        <f t="shared" si="17"/>
        <v>0</v>
      </c>
      <c r="U36" s="155"/>
      <c r="V36" s="153">
        <f t="shared" si="31"/>
        <v>0</v>
      </c>
      <c r="W36" s="154">
        <f t="shared" si="18"/>
        <v>0</v>
      </c>
      <c r="X36" s="155"/>
      <c r="Y36" s="153">
        <f t="shared" si="32"/>
        <v>0</v>
      </c>
      <c r="Z36" s="156">
        <f t="shared" si="19"/>
        <v>0</v>
      </c>
      <c r="AA36" s="205">
        <f t="shared" si="20"/>
        <v>0</v>
      </c>
    </row>
    <row r="37" spans="1:27" s="186" customFormat="1" ht="15.75" x14ac:dyDescent="0.25">
      <c r="A37" s="149"/>
      <c r="B37" s="150"/>
      <c r="C37" s="150"/>
      <c r="D37" s="166"/>
      <c r="E37" s="167"/>
      <c r="F37" s="168"/>
      <c r="G37" s="153">
        <f t="shared" si="26"/>
        <v>0</v>
      </c>
      <c r="H37" s="154">
        <f t="shared" si="13"/>
        <v>0</v>
      </c>
      <c r="I37" s="155"/>
      <c r="J37" s="153">
        <f t="shared" si="27"/>
        <v>0</v>
      </c>
      <c r="K37" s="154">
        <f t="shared" si="14"/>
        <v>0</v>
      </c>
      <c r="L37" s="155"/>
      <c r="M37" s="153">
        <f t="shared" si="28"/>
        <v>0</v>
      </c>
      <c r="N37" s="154">
        <f t="shared" si="15"/>
        <v>0</v>
      </c>
      <c r="O37" s="155"/>
      <c r="P37" s="153">
        <f t="shared" si="29"/>
        <v>0</v>
      </c>
      <c r="Q37" s="154">
        <f t="shared" si="16"/>
        <v>0</v>
      </c>
      <c r="R37" s="155"/>
      <c r="S37" s="153">
        <f t="shared" si="30"/>
        <v>0</v>
      </c>
      <c r="T37" s="154">
        <f t="shared" si="17"/>
        <v>0</v>
      </c>
      <c r="U37" s="155"/>
      <c r="V37" s="153">
        <f t="shared" si="31"/>
        <v>0</v>
      </c>
      <c r="W37" s="154">
        <f t="shared" si="18"/>
        <v>0</v>
      </c>
      <c r="X37" s="155"/>
      <c r="Y37" s="153">
        <f t="shared" si="32"/>
        <v>0</v>
      </c>
      <c r="Z37" s="156">
        <f t="shared" si="19"/>
        <v>0</v>
      </c>
      <c r="AA37" s="205">
        <f t="shared" si="20"/>
        <v>0</v>
      </c>
    </row>
    <row r="38" spans="1:27" s="186" customFormat="1" ht="15.75" x14ac:dyDescent="0.25">
      <c r="A38" s="149"/>
      <c r="B38" s="150"/>
      <c r="C38" s="150"/>
      <c r="D38" s="166"/>
      <c r="E38" s="167"/>
      <c r="F38" s="168"/>
      <c r="G38" s="153">
        <f t="shared" si="26"/>
        <v>0</v>
      </c>
      <c r="H38" s="154">
        <f t="shared" si="13"/>
        <v>0</v>
      </c>
      <c r="I38" s="155"/>
      <c r="J38" s="153">
        <f t="shared" si="27"/>
        <v>0</v>
      </c>
      <c r="K38" s="154">
        <f t="shared" si="14"/>
        <v>0</v>
      </c>
      <c r="L38" s="155"/>
      <c r="M38" s="153">
        <f t="shared" si="28"/>
        <v>0</v>
      </c>
      <c r="N38" s="154">
        <f t="shared" si="15"/>
        <v>0</v>
      </c>
      <c r="O38" s="155"/>
      <c r="P38" s="153">
        <f t="shared" si="29"/>
        <v>0</v>
      </c>
      <c r="Q38" s="154">
        <f t="shared" si="16"/>
        <v>0</v>
      </c>
      <c r="R38" s="155"/>
      <c r="S38" s="153">
        <f t="shared" si="30"/>
        <v>0</v>
      </c>
      <c r="T38" s="154">
        <f t="shared" si="17"/>
        <v>0</v>
      </c>
      <c r="U38" s="155"/>
      <c r="V38" s="153">
        <f t="shared" si="31"/>
        <v>0</v>
      </c>
      <c r="W38" s="154">
        <f t="shared" si="18"/>
        <v>0</v>
      </c>
      <c r="X38" s="155"/>
      <c r="Y38" s="153">
        <f t="shared" si="32"/>
        <v>0</v>
      </c>
      <c r="Z38" s="156">
        <f t="shared" si="19"/>
        <v>0</v>
      </c>
      <c r="AA38" s="205">
        <f t="shared" si="20"/>
        <v>0</v>
      </c>
    </row>
    <row r="39" spans="1:27" s="186" customFormat="1" ht="15.75" x14ac:dyDescent="0.25">
      <c r="A39" s="149"/>
      <c r="B39" s="150"/>
      <c r="C39" s="150"/>
      <c r="D39" s="166"/>
      <c r="E39" s="167"/>
      <c r="F39" s="168"/>
      <c r="G39" s="153">
        <f t="shared" si="26"/>
        <v>0</v>
      </c>
      <c r="H39" s="154">
        <f t="shared" si="13"/>
        <v>0</v>
      </c>
      <c r="I39" s="155"/>
      <c r="J39" s="153">
        <f t="shared" si="27"/>
        <v>0</v>
      </c>
      <c r="K39" s="154">
        <f t="shared" si="14"/>
        <v>0</v>
      </c>
      <c r="L39" s="155"/>
      <c r="M39" s="153">
        <f t="shared" si="28"/>
        <v>0</v>
      </c>
      <c r="N39" s="154">
        <f t="shared" si="15"/>
        <v>0</v>
      </c>
      <c r="O39" s="155"/>
      <c r="P39" s="153">
        <f t="shared" si="29"/>
        <v>0</v>
      </c>
      <c r="Q39" s="154">
        <f t="shared" si="16"/>
        <v>0</v>
      </c>
      <c r="R39" s="155"/>
      <c r="S39" s="153">
        <f t="shared" si="30"/>
        <v>0</v>
      </c>
      <c r="T39" s="154">
        <f t="shared" si="17"/>
        <v>0</v>
      </c>
      <c r="U39" s="155"/>
      <c r="V39" s="153">
        <f t="shared" si="31"/>
        <v>0</v>
      </c>
      <c r="W39" s="154">
        <f t="shared" si="18"/>
        <v>0</v>
      </c>
      <c r="X39" s="155"/>
      <c r="Y39" s="153">
        <f t="shared" si="32"/>
        <v>0</v>
      </c>
      <c r="Z39" s="156">
        <f t="shared" si="19"/>
        <v>0</v>
      </c>
      <c r="AA39" s="205">
        <f t="shared" si="20"/>
        <v>0</v>
      </c>
    </row>
    <row r="40" spans="1:27" s="186" customFormat="1" ht="15.75" x14ac:dyDescent="0.25">
      <c r="A40" s="149"/>
      <c r="B40" s="150"/>
      <c r="C40" s="150"/>
      <c r="D40" s="166"/>
      <c r="E40" s="167"/>
      <c r="F40" s="168"/>
      <c r="G40" s="153">
        <f t="shared" si="26"/>
        <v>0</v>
      </c>
      <c r="H40" s="154">
        <f t="shared" si="13"/>
        <v>0</v>
      </c>
      <c r="I40" s="155"/>
      <c r="J40" s="153">
        <f t="shared" si="27"/>
        <v>0</v>
      </c>
      <c r="K40" s="154">
        <f t="shared" si="14"/>
        <v>0</v>
      </c>
      <c r="L40" s="155"/>
      <c r="M40" s="153">
        <f t="shared" si="28"/>
        <v>0</v>
      </c>
      <c r="N40" s="154">
        <f t="shared" si="15"/>
        <v>0</v>
      </c>
      <c r="O40" s="155"/>
      <c r="P40" s="153">
        <f t="shared" si="29"/>
        <v>0</v>
      </c>
      <c r="Q40" s="154">
        <f t="shared" si="16"/>
        <v>0</v>
      </c>
      <c r="R40" s="155"/>
      <c r="S40" s="153">
        <f t="shared" si="30"/>
        <v>0</v>
      </c>
      <c r="T40" s="154">
        <f t="shared" si="17"/>
        <v>0</v>
      </c>
      <c r="U40" s="155"/>
      <c r="V40" s="153">
        <f t="shared" si="31"/>
        <v>0</v>
      </c>
      <c r="W40" s="154">
        <f t="shared" si="18"/>
        <v>0</v>
      </c>
      <c r="X40" s="155"/>
      <c r="Y40" s="153">
        <f t="shared" si="32"/>
        <v>0</v>
      </c>
      <c r="Z40" s="156">
        <f t="shared" si="19"/>
        <v>0</v>
      </c>
      <c r="AA40" s="205">
        <f t="shared" si="20"/>
        <v>0</v>
      </c>
    </row>
    <row r="41" spans="1:27" s="186" customFormat="1" ht="15.75" x14ac:dyDescent="0.25">
      <c r="A41" s="149"/>
      <c r="B41" s="150"/>
      <c r="C41" s="150"/>
      <c r="D41" s="166"/>
      <c r="E41" s="169"/>
      <c r="F41" s="170"/>
      <c r="G41" s="153">
        <f t="shared" si="26"/>
        <v>0</v>
      </c>
      <c r="H41" s="154">
        <f t="shared" si="13"/>
        <v>0</v>
      </c>
      <c r="I41" s="155"/>
      <c r="J41" s="153">
        <f t="shared" si="27"/>
        <v>0</v>
      </c>
      <c r="K41" s="154">
        <f t="shared" si="14"/>
        <v>0</v>
      </c>
      <c r="L41" s="155"/>
      <c r="M41" s="153">
        <f t="shared" si="28"/>
        <v>0</v>
      </c>
      <c r="N41" s="154">
        <f t="shared" si="15"/>
        <v>0</v>
      </c>
      <c r="O41" s="155"/>
      <c r="P41" s="153">
        <f t="shared" si="29"/>
        <v>0</v>
      </c>
      <c r="Q41" s="154">
        <f t="shared" si="16"/>
        <v>0</v>
      </c>
      <c r="R41" s="155"/>
      <c r="S41" s="153">
        <f t="shared" si="30"/>
        <v>0</v>
      </c>
      <c r="T41" s="154">
        <f t="shared" si="17"/>
        <v>0</v>
      </c>
      <c r="U41" s="155"/>
      <c r="V41" s="153">
        <f t="shared" si="31"/>
        <v>0</v>
      </c>
      <c r="W41" s="154">
        <f t="shared" si="18"/>
        <v>0</v>
      </c>
      <c r="X41" s="155"/>
      <c r="Y41" s="153">
        <f t="shared" si="32"/>
        <v>0</v>
      </c>
      <c r="Z41" s="156">
        <f t="shared" si="19"/>
        <v>0</v>
      </c>
      <c r="AA41" s="205">
        <f t="shared" si="20"/>
        <v>0</v>
      </c>
    </row>
    <row r="42" spans="1:27" s="186" customFormat="1" ht="16.5" thickBot="1" x14ac:dyDescent="0.3">
      <c r="A42" s="171"/>
      <c r="B42" s="172"/>
      <c r="C42" s="172"/>
      <c r="D42" s="173"/>
      <c r="E42" s="174"/>
      <c r="F42" s="175"/>
      <c r="G42" s="202">
        <f t="shared" si="26"/>
        <v>0</v>
      </c>
      <c r="H42" s="203">
        <f t="shared" si="13"/>
        <v>0</v>
      </c>
      <c r="I42" s="209"/>
      <c r="J42" s="202">
        <f t="shared" si="27"/>
        <v>0</v>
      </c>
      <c r="K42" s="203">
        <f t="shared" si="14"/>
        <v>0</v>
      </c>
      <c r="L42" s="209"/>
      <c r="M42" s="202">
        <f t="shared" si="28"/>
        <v>0</v>
      </c>
      <c r="N42" s="203">
        <f t="shared" si="15"/>
        <v>0</v>
      </c>
      <c r="O42" s="209"/>
      <c r="P42" s="202">
        <f t="shared" si="29"/>
        <v>0</v>
      </c>
      <c r="Q42" s="203">
        <f t="shared" si="16"/>
        <v>0</v>
      </c>
      <c r="R42" s="209"/>
      <c r="S42" s="202">
        <f t="shared" si="30"/>
        <v>0</v>
      </c>
      <c r="T42" s="203">
        <f t="shared" si="17"/>
        <v>0</v>
      </c>
      <c r="U42" s="209"/>
      <c r="V42" s="202">
        <f t="shared" si="31"/>
        <v>0</v>
      </c>
      <c r="W42" s="203">
        <f t="shared" si="18"/>
        <v>0</v>
      </c>
      <c r="X42" s="209"/>
      <c r="Y42" s="202">
        <f t="shared" si="32"/>
        <v>0</v>
      </c>
      <c r="Z42" s="204">
        <f t="shared" si="19"/>
        <v>0</v>
      </c>
      <c r="AA42" s="206">
        <f t="shared" si="20"/>
        <v>0</v>
      </c>
    </row>
    <row r="43" spans="1:27" s="186" customFormat="1" ht="16.5" thickBot="1" x14ac:dyDescent="0.3">
      <c r="E43" s="51"/>
      <c r="F43" s="187"/>
    </row>
    <row r="44" spans="1:27" s="186" customFormat="1" ht="16.5" thickBot="1" x14ac:dyDescent="0.3">
      <c r="E44" s="51"/>
      <c r="F44" s="187"/>
      <c r="R44" s="275" t="s">
        <v>61</v>
      </c>
      <c r="S44" s="275"/>
      <c r="T44" s="275"/>
      <c r="U44" s="275"/>
      <c r="V44" s="275"/>
      <c r="W44" s="275"/>
      <c r="X44" s="275"/>
      <c r="Y44" s="275"/>
      <c r="Z44" s="276"/>
      <c r="AA44" s="189">
        <f>SUM(SUM(AA12:AA26))+(SUM(AA30:AA42))</f>
        <v>0</v>
      </c>
    </row>
    <row r="45" spans="1:27" s="186" customFormat="1" ht="15.75" x14ac:dyDescent="0.25">
      <c r="E45" s="51"/>
      <c r="F45" s="187"/>
    </row>
    <row r="46" spans="1:27" s="186" customFormat="1" ht="15.75" x14ac:dyDescent="0.25">
      <c r="E46" s="51"/>
      <c r="F46" s="187"/>
      <c r="S46" s="190" t="s">
        <v>62</v>
      </c>
      <c r="T46" s="190"/>
      <c r="U46" s="190"/>
      <c r="V46" s="190"/>
      <c r="W46" s="190"/>
      <c r="X46" s="190"/>
      <c r="Y46" s="190"/>
      <c r="Z46" s="191">
        <v>0.4</v>
      </c>
      <c r="AA46" s="192">
        <f>AA44*Z46</f>
        <v>0</v>
      </c>
    </row>
    <row r="47" spans="1:27" s="186" customFormat="1" ht="15.75" x14ac:dyDescent="0.25">
      <c r="E47" s="51"/>
      <c r="F47" s="187"/>
      <c r="S47" s="190" t="s">
        <v>63</v>
      </c>
      <c r="T47" s="190"/>
      <c r="U47" s="190"/>
      <c r="V47" s="190"/>
      <c r="W47" s="190"/>
      <c r="X47" s="190"/>
      <c r="Y47" s="190"/>
      <c r="Z47" s="191">
        <v>0.15</v>
      </c>
      <c r="AA47" s="192">
        <f>AA44*Z47</f>
        <v>0</v>
      </c>
    </row>
    <row r="48" spans="1:27" s="186" customFormat="1" ht="15.75" x14ac:dyDescent="0.25">
      <c r="E48" s="51"/>
      <c r="F48" s="187"/>
    </row>
    <row r="49" spans="1:14" s="193" customFormat="1" ht="15.75" x14ac:dyDescent="0.25">
      <c r="B49" s="193" t="s">
        <v>1</v>
      </c>
      <c r="I49" s="194"/>
      <c r="J49" s="195"/>
      <c r="K49" s="194"/>
      <c r="L49" s="194"/>
      <c r="M49" s="194"/>
      <c r="N49" s="194"/>
    </row>
    <row r="50" spans="1:14" s="193" customFormat="1" ht="15.75" x14ac:dyDescent="0.25">
      <c r="B50" s="193" t="s">
        <v>2</v>
      </c>
      <c r="I50" s="194"/>
      <c r="J50" s="195"/>
      <c r="K50" s="194"/>
      <c r="L50" s="194"/>
      <c r="M50" s="194"/>
      <c r="N50" s="194"/>
    </row>
    <row r="51" spans="1:14" s="193" customFormat="1" ht="15.75" x14ac:dyDescent="0.25">
      <c r="I51" s="194"/>
      <c r="J51" s="195"/>
      <c r="K51" s="194"/>
      <c r="L51" s="194"/>
      <c r="M51" s="194"/>
      <c r="N51" s="194"/>
    </row>
    <row r="52" spans="1:14" s="16" customFormat="1" ht="15.75" x14ac:dyDescent="0.25">
      <c r="B52" s="16" t="s">
        <v>109</v>
      </c>
      <c r="I52" s="18"/>
      <c r="J52" s="19"/>
      <c r="K52" s="18"/>
      <c r="L52" s="18"/>
      <c r="M52" s="18"/>
      <c r="N52" s="18"/>
    </row>
    <row r="53" spans="1:14" s="16" customFormat="1" ht="15.75" x14ac:dyDescent="0.25">
      <c r="B53" s="56" t="s">
        <v>3</v>
      </c>
      <c r="I53" s="18"/>
      <c r="J53" s="19"/>
      <c r="K53" s="18"/>
      <c r="L53" s="18"/>
      <c r="M53" s="18"/>
      <c r="N53" s="18"/>
    </row>
    <row r="54" spans="1:14" s="16" customFormat="1" ht="15.75" x14ac:dyDescent="0.25">
      <c r="A54" s="17"/>
      <c r="B54" s="17"/>
      <c r="C54" s="17"/>
      <c r="D54" s="17"/>
      <c r="E54" s="17"/>
      <c r="F54" s="17"/>
      <c r="G54" s="17"/>
      <c r="I54" s="18"/>
      <c r="J54" s="19"/>
      <c r="K54" s="18"/>
      <c r="L54" s="18"/>
      <c r="M54" s="18"/>
      <c r="N54" s="18"/>
    </row>
    <row r="55" spans="1:14" s="16" customFormat="1" ht="145.5" customHeight="1" x14ac:dyDescent="0.25">
      <c r="A55" s="184"/>
      <c r="B55" s="250"/>
      <c r="C55" s="251"/>
      <c r="D55" s="251"/>
      <c r="E55" s="251"/>
      <c r="F55" s="252"/>
      <c r="G55" s="197"/>
      <c r="H55" s="18"/>
      <c r="I55" s="18"/>
      <c r="J55" s="19"/>
      <c r="K55" s="18"/>
      <c r="L55" s="18"/>
      <c r="M55" s="18"/>
      <c r="N55" s="18"/>
    </row>
    <row r="56" spans="1:14" s="33" customFormat="1" ht="15.75" x14ac:dyDescent="0.25"/>
    <row r="57" spans="1:14" s="33" customFormat="1" ht="15.75" x14ac:dyDescent="0.25"/>
    <row r="58" spans="1:14" s="33" customFormat="1" ht="15.75" x14ac:dyDescent="0.25"/>
    <row r="59" spans="1:14" s="33" customFormat="1" ht="15.75" x14ac:dyDescent="0.25"/>
    <row r="60" spans="1:14" s="33" customFormat="1" ht="15.75" x14ac:dyDescent="0.25"/>
    <row r="61" spans="1:14" s="33" customFormat="1" ht="15.75" x14ac:dyDescent="0.25"/>
    <row r="62" spans="1:14" s="33" customFormat="1" ht="15.75" x14ac:dyDescent="0.25"/>
    <row r="63" spans="1:14" s="33" customFormat="1" ht="15.75" x14ac:dyDescent="0.25"/>
    <row r="64" spans="1:14" s="33" customFormat="1" ht="15.75" x14ac:dyDescent="0.25"/>
    <row r="65" s="33" customFormat="1" ht="15.75" x14ac:dyDescent="0.25"/>
    <row r="66" s="33" customFormat="1" ht="15.75" x14ac:dyDescent="0.25"/>
    <row r="67" s="33" customFormat="1" ht="15.75" x14ac:dyDescent="0.25"/>
    <row r="68" s="33" customFormat="1" ht="15.75" x14ac:dyDescent="0.25"/>
    <row r="69" s="33" customFormat="1" ht="15.75" x14ac:dyDescent="0.25"/>
    <row r="70" s="33" customFormat="1" ht="15.75" x14ac:dyDescent="0.25"/>
    <row r="71" s="33" customFormat="1" ht="15.75" x14ac:dyDescent="0.25"/>
    <row r="72" s="33" customFormat="1" ht="15.75" x14ac:dyDescent="0.25"/>
    <row r="73" s="33" customFormat="1" ht="15.75" x14ac:dyDescent="0.25"/>
    <row r="74" s="33" customFormat="1" ht="15.75" x14ac:dyDescent="0.25"/>
  </sheetData>
  <mergeCells count="30">
    <mergeCell ref="D29:E29"/>
    <mergeCell ref="R44:Z44"/>
    <mergeCell ref="U10:W10"/>
    <mergeCell ref="X10:Z10"/>
    <mergeCell ref="A28:E28"/>
    <mergeCell ref="F28:H28"/>
    <mergeCell ref="I28:K28"/>
    <mergeCell ref="L28:N28"/>
    <mergeCell ref="O28:Q28"/>
    <mergeCell ref="R28:T28"/>
    <mergeCell ref="U28:W28"/>
    <mergeCell ref="X28:Z28"/>
    <mergeCell ref="A10:E10"/>
    <mergeCell ref="F10:H10"/>
    <mergeCell ref="B55:F55"/>
    <mergeCell ref="C1:F1"/>
    <mergeCell ref="C2:F2"/>
    <mergeCell ref="C3:F3"/>
    <mergeCell ref="C4:F4"/>
    <mergeCell ref="A1:B1"/>
    <mergeCell ref="A2:B2"/>
    <mergeCell ref="A3:B3"/>
    <mergeCell ref="A4:B4"/>
    <mergeCell ref="A6:R6"/>
    <mergeCell ref="M2:V4"/>
    <mergeCell ref="I10:K10"/>
    <mergeCell ref="L10:N10"/>
    <mergeCell ref="O10:Q10"/>
    <mergeCell ref="R10:T10"/>
    <mergeCell ref="D8:H8"/>
  </mergeCells>
  <pageMargins left="0.70866141732283472" right="0.70866141732283472" top="0.74803149606299213" bottom="0.74803149606299213" header="0.31496062992125984" footer="0.31496062992125984"/>
  <pageSetup paperSize="8" scale="47"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EXEMPLE</vt:lpstr>
      <vt:lpstr>Annexe dépenses - à remplir</vt:lpstr>
      <vt:lpstr>Recap FP et taux forfaitaires</vt:lpstr>
      <vt:lpstr>'Annexe dépenses - à remplir'!Impression_des_titres</vt:lpstr>
      <vt:lpstr>EXEMPLE!Impression_des_titres</vt:lpstr>
      <vt:lpstr>'Annexe dépenses - à remplir'!Zone_d_impression</vt:lpstr>
      <vt:lpstr>EXEMPLE!Zone_d_impression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MOREIRA Natacha</cp:lastModifiedBy>
  <cp:lastPrinted>2024-07-16T12:50:47Z</cp:lastPrinted>
  <dcterms:created xsi:type="dcterms:W3CDTF">2013-12-10T16:41:55Z</dcterms:created>
  <dcterms:modified xsi:type="dcterms:W3CDTF">2024-10-08T07:18:19Z</dcterms:modified>
</cp:coreProperties>
</file>